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My Drive\Aulas pós\Cursos Okay - USGAAP\Income Tax\"/>
    </mc:Choice>
  </mc:AlternateContent>
  <xr:revisionPtr revIDLastSave="0" documentId="13_ncr:1_{CAF2A3EE-60B8-48C8-94DA-C3CE63AFA896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DT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3" i="1" l="1"/>
  <c r="B25" i="1"/>
  <c r="C27" i="1"/>
  <c r="C26" i="1"/>
  <c r="E54" i="1"/>
  <c r="E56" i="1" s="1"/>
  <c r="H21" i="1" s="1"/>
  <c r="B59" i="1" s="1"/>
  <c r="C7" i="1"/>
  <c r="E7" i="1" s="1"/>
  <c r="C5" i="1"/>
  <c r="B33" i="1" s="1"/>
  <c r="B14" i="1"/>
  <c r="A17" i="1"/>
  <c r="A36" i="1" s="1"/>
  <c r="A55" i="1" s="1"/>
  <c r="A14" i="1"/>
  <c r="A33" i="1" s="1"/>
  <c r="A52" i="1" s="1"/>
  <c r="B8" i="1"/>
  <c r="B16" i="1" s="1"/>
  <c r="C6" i="1"/>
  <c r="C8" i="1" l="1"/>
  <c r="B35" i="1" s="1"/>
  <c r="B36" i="1" s="1"/>
  <c r="B37" i="1" s="1"/>
  <c r="B39" i="1" s="1"/>
  <c r="C46" i="1" s="1"/>
  <c r="D5" i="1"/>
  <c r="C16" i="1"/>
  <c r="B17" i="1"/>
  <c r="B18" i="1" s="1"/>
  <c r="B20" i="1" s="1"/>
  <c r="B9" i="1"/>
  <c r="D6" i="1"/>
  <c r="C9" i="1" l="1"/>
  <c r="B52" i="1"/>
  <c r="E5" i="1"/>
  <c r="D8" i="1"/>
  <c r="D9" i="1" s="1"/>
  <c r="E6" i="1"/>
  <c r="E8" i="1" s="1"/>
  <c r="E9" i="1" l="1"/>
  <c r="B54" i="1"/>
  <c r="B55" i="1" s="1"/>
  <c r="B56" i="1" s="1"/>
  <c r="B58" i="1" s="1"/>
  <c r="C65" i="1" s="1"/>
  <c r="C35" i="1"/>
  <c r="E35" i="1" s="1"/>
  <c r="E37" i="1" s="1"/>
  <c r="H19" i="1" s="1"/>
  <c r="B60" i="1" s="1"/>
  <c r="B64" i="1" s="1"/>
  <c r="D16" i="1"/>
  <c r="B63" i="1" l="1"/>
  <c r="B61" i="1" s="1"/>
  <c r="E16" i="1"/>
  <c r="E18" i="1" s="1"/>
  <c r="H17" i="1" s="1"/>
  <c r="G20" i="1"/>
  <c r="B40" i="1"/>
  <c r="B41" i="1" l="1"/>
  <c r="B21" i="1"/>
  <c r="B22" i="1"/>
  <c r="H16" i="1"/>
  <c r="C45" i="1" l="1"/>
  <c r="B44" i="1" s="1"/>
  <c r="B42" i="1" s="1"/>
  <c r="H18" i="1"/>
</calcChain>
</file>

<file path=xl/sharedStrings.xml><?xml version="1.0" encoding="utf-8"?>
<sst xmlns="http://schemas.openxmlformats.org/spreadsheetml/2006/main" count="54" uniqueCount="24">
  <si>
    <t>Total</t>
  </si>
  <si>
    <t>($ em milhares)</t>
  </si>
  <si>
    <t>Lucro antes dos Impostos</t>
  </si>
  <si>
    <t>Despesa de Depreciação contábil</t>
  </si>
  <si>
    <t>Despesa de Depreciação fiscal</t>
  </si>
  <si>
    <t>Diferença temporária</t>
  </si>
  <si>
    <t>Diferença temporária:</t>
  </si>
  <si>
    <t>Lucro Tributável</t>
  </si>
  <si>
    <t>Determinação e Contabilização do Imposto de Renda - 2025</t>
  </si>
  <si>
    <t>Determinação e Contabilização do Imposto de Renda - 2026</t>
  </si>
  <si>
    <t>Determinação e Contabilização do Imposto de Renda - 2027</t>
  </si>
  <si>
    <t>Ano corrente</t>
  </si>
  <si>
    <t>Anos futuros</t>
  </si>
  <si>
    <t>Depreciação</t>
  </si>
  <si>
    <t>Alíquota Imposto de Renda (25%)</t>
  </si>
  <si>
    <t>Passivo Fiscal Diferido</t>
  </si>
  <si>
    <t>Passo 1: Imposto de Renda a Recolher</t>
  </si>
  <si>
    <t>Passo 2: saldo final DTL</t>
  </si>
  <si>
    <t>Passo 3: variação da DTL</t>
  </si>
  <si>
    <t>Passo 4: Despesa de Imposto de Renda</t>
  </si>
  <si>
    <t>Despesa com Imposto de Renda</t>
  </si>
  <si>
    <t>Imposto de Renda a Recolher (Passo 1)</t>
  </si>
  <si>
    <t>Passivo Fiscal Diferido (Passo 3)</t>
  </si>
  <si>
    <t>A empresa Scarpin Co comprou US$ 120 mil em equipamentos no início de janeiro de 2025. A Scarpin estima que o equipamento tenha vida útil de três anos, portanto registra a depreciação pelo método linear, com US$ 40 mil de despesa de depreciação em cada ano de 2025 a 2027. Entretanto, as regras fiscais permitem que a Scarpin deprecie integralmente o ativo em dois anos — US$ 60 mil por ano — para fins de imposto de renda nos exercícios de 2025 e 2026. A Scarpin está sujeita a uma alíquota de imposto de 25% e apresenta um lucro contábil antes do imposto de US$ 200 mil em cada um desses 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</si>
</sst>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horizontal="left" indent="2"/>
    </xf>
    <xf numFmtId="0" fontId="0" fillId="0" borderId="0" xfId="0" applyAlignment="1">
      <alignment horizontal="left" indent="4"/>
    </xf>
    <xf numFmtId="164" fontId="0" fillId="0" borderId="1" xfId="1" applyNumberFormat="1" applyFont="1" applyBorder="1"/>
    <xf numFmtId="164" fontId="0" fillId="0" borderId="1" xfId="0" applyNumberFormat="1" applyBorder="1"/>
    <xf numFmtId="164" fontId="0" fillId="0" borderId="2" xfId="1" applyNumberFormat="1" applyFont="1" applyBorder="1"/>
    <xf numFmtId="0" fontId="2" fillId="0" borderId="0" xfId="0" applyFont="1"/>
    <xf numFmtId="0" fontId="0" fillId="0" borderId="1" xfId="0" applyBorder="1"/>
    <xf numFmtId="0" fontId="0" fillId="0" borderId="5" xfId="0" applyBorder="1"/>
    <xf numFmtId="164" fontId="0" fillId="2" borderId="0" xfId="0" applyNumberFormat="1" applyFill="1"/>
    <xf numFmtId="44" fontId="0" fillId="0" borderId="3" xfId="1" applyFont="1" applyBorder="1"/>
    <xf numFmtId="164" fontId="0" fillId="3" borderId="4" xfId="0" applyNumberFormat="1" applyFill="1" applyBorder="1"/>
    <xf numFmtId="164" fontId="0" fillId="3" borderId="0" xfId="0" applyNumberFormat="1" applyFill="1"/>
    <xf numFmtId="164" fontId="0" fillId="2" borderId="5" xfId="0" applyNumberFormat="1" applyFill="1" applyBorder="1"/>
    <xf numFmtId="164" fontId="0" fillId="2" borderId="1" xfId="0" applyNumberFormat="1" applyFill="1" applyBorder="1"/>
    <xf numFmtId="164" fontId="0" fillId="4" borderId="0" xfId="1" applyNumberFormat="1" applyFont="1" applyFill="1"/>
    <xf numFmtId="164" fontId="0" fillId="4" borderId="0" xfId="0" applyNumberFormat="1" applyFill="1"/>
    <xf numFmtId="164" fontId="0" fillId="5" borderId="0" xfId="0" applyNumberFormat="1" applyFill="1"/>
    <xf numFmtId="164" fontId="0" fillId="6" borderId="0" xfId="0" applyNumberFormat="1" applyFill="1"/>
    <xf numFmtId="0" fontId="0" fillId="0" borderId="0" xfId="0" applyAlignment="1">
      <alignment horizontal="left" wrapText="1"/>
    </xf>
    <xf numFmtId="164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0" xfId="2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150" zoomScaleNormal="150" workbookViewId="0">
      <selection activeCell="F15" sqref="F15"/>
    </sheetView>
  </sheetViews>
  <sheetFormatPr defaultRowHeight="15" x14ac:dyDescent="0.25"/>
  <cols>
    <col min="1" max="1" width="46.42578125" customWidth="1"/>
    <col min="2" max="2" width="13.5703125" bestFit="1" customWidth="1"/>
    <col min="7" max="7" width="10.7109375" customWidth="1"/>
  </cols>
  <sheetData>
    <row r="1" spans="1:9" ht="76.5" customHeight="1" x14ac:dyDescent="0.25">
      <c r="A1" s="22" t="s">
        <v>23</v>
      </c>
      <c r="B1" s="22"/>
      <c r="C1" s="22"/>
      <c r="D1" s="22"/>
      <c r="E1" s="22"/>
      <c r="F1" s="22"/>
      <c r="G1" s="22"/>
      <c r="H1" s="22"/>
      <c r="I1" s="22"/>
    </row>
    <row r="4" spans="1:9" x14ac:dyDescent="0.25">
      <c r="A4" t="s">
        <v>1</v>
      </c>
      <c r="B4">
        <v>2025</v>
      </c>
      <c r="C4">
        <v>2026</v>
      </c>
      <c r="D4">
        <v>2027</v>
      </c>
      <c r="E4" t="s">
        <v>0</v>
      </c>
    </row>
    <row r="5" spans="1:9" x14ac:dyDescent="0.25">
      <c r="A5" s="9" t="s">
        <v>2</v>
      </c>
      <c r="B5" s="2">
        <v>200</v>
      </c>
      <c r="C5" s="2">
        <f>+B5</f>
        <v>200</v>
      </c>
      <c r="D5" s="2">
        <f>+C5</f>
        <v>200</v>
      </c>
      <c r="E5" s="19">
        <f>SUM(B5:D5)</f>
        <v>600</v>
      </c>
    </row>
    <row r="6" spans="1:9" x14ac:dyDescent="0.25">
      <c r="A6" s="4" t="s">
        <v>3</v>
      </c>
      <c r="B6" s="2">
        <v>40</v>
      </c>
      <c r="C6" s="2">
        <f>+B6</f>
        <v>40</v>
      </c>
      <c r="D6" s="2">
        <f>+C6</f>
        <v>40</v>
      </c>
      <c r="E6" s="3">
        <f>SUM(B6:D6)</f>
        <v>120</v>
      </c>
    </row>
    <row r="7" spans="1:9" x14ac:dyDescent="0.25">
      <c r="A7" s="4" t="s">
        <v>4</v>
      </c>
      <c r="B7" s="6">
        <v>-60</v>
      </c>
      <c r="C7" s="6">
        <f>+B7</f>
        <v>-60</v>
      </c>
      <c r="D7" s="6">
        <v>0</v>
      </c>
      <c r="E7" s="7">
        <f t="shared" ref="E7" si="0">SUM(B7:D7)</f>
        <v>-120</v>
      </c>
    </row>
    <row r="8" spans="1:9" x14ac:dyDescent="0.25">
      <c r="A8" s="5" t="s">
        <v>5</v>
      </c>
      <c r="B8" s="8">
        <f>SUM(B6:B7)</f>
        <v>-20</v>
      </c>
      <c r="C8" s="8">
        <f t="shared" ref="C8:E8" si="1">SUM(C6:C7)</f>
        <v>-20</v>
      </c>
      <c r="D8" s="8">
        <f t="shared" si="1"/>
        <v>40</v>
      </c>
      <c r="E8" s="8">
        <f t="shared" si="1"/>
        <v>0</v>
      </c>
    </row>
    <row r="9" spans="1:9" x14ac:dyDescent="0.25">
      <c r="A9" s="9" t="s">
        <v>7</v>
      </c>
      <c r="B9" s="2">
        <f>+B5+B8</f>
        <v>180</v>
      </c>
      <c r="C9" s="2">
        <f t="shared" ref="C9:E9" si="2">+C5+C8</f>
        <v>180</v>
      </c>
      <c r="D9" s="2">
        <f>+D5+D8</f>
        <v>240</v>
      </c>
      <c r="E9" s="18">
        <f t="shared" si="2"/>
        <v>600</v>
      </c>
    </row>
    <row r="10" spans="1:9" x14ac:dyDescent="0.25">
      <c r="B10" s="2"/>
      <c r="C10" s="2"/>
      <c r="D10" s="2"/>
      <c r="E10" s="3"/>
    </row>
    <row r="11" spans="1:9" x14ac:dyDescent="0.25">
      <c r="A11" t="s">
        <v>8</v>
      </c>
      <c r="B11" s="2"/>
      <c r="C11" s="2"/>
      <c r="D11" s="2"/>
      <c r="E11" s="3"/>
    </row>
    <row r="12" spans="1:9" x14ac:dyDescent="0.25">
      <c r="B12" s="2" t="s">
        <v>11</v>
      </c>
      <c r="C12" s="23" t="s">
        <v>12</v>
      </c>
      <c r="D12" s="23"/>
      <c r="E12" s="23"/>
    </row>
    <row r="13" spans="1:9" x14ac:dyDescent="0.25">
      <c r="A13" t="s">
        <v>1</v>
      </c>
      <c r="B13">
        <v>2025</v>
      </c>
      <c r="C13">
        <v>2026</v>
      </c>
      <c r="D13">
        <v>2027</v>
      </c>
      <c r="E13" s="1" t="s">
        <v>0</v>
      </c>
    </row>
    <row r="14" spans="1:9" x14ac:dyDescent="0.25">
      <c r="A14" s="9" t="str">
        <f>+A5</f>
        <v>Lucro antes dos Impostos</v>
      </c>
      <c r="B14" s="3">
        <f>+B5</f>
        <v>200</v>
      </c>
      <c r="G14" s="24" t="s">
        <v>15</v>
      </c>
      <c r="H14" s="24"/>
    </row>
    <row r="15" spans="1:9" x14ac:dyDescent="0.25">
      <c r="A15" t="s">
        <v>6</v>
      </c>
      <c r="H15" s="13">
        <v>0</v>
      </c>
      <c r="I15">
        <v>2024</v>
      </c>
    </row>
    <row r="16" spans="1:9" x14ac:dyDescent="0.25">
      <c r="A16" s="4" t="s">
        <v>13</v>
      </c>
      <c r="B16" s="3">
        <f>+B8</f>
        <v>-20</v>
      </c>
      <c r="C16" s="3">
        <f>+C8</f>
        <v>-20</v>
      </c>
      <c r="D16" s="3">
        <f>+D8</f>
        <v>40</v>
      </c>
      <c r="E16" s="3">
        <f>SUM(C16:D16)</f>
        <v>20</v>
      </c>
      <c r="G16" s="10"/>
      <c r="H16" s="16">
        <f>H17-H15</f>
        <v>5</v>
      </c>
    </row>
    <row r="17" spans="1:9" x14ac:dyDescent="0.25">
      <c r="A17" s="9" t="str">
        <f>+A9</f>
        <v>Lucro Tributável</v>
      </c>
      <c r="B17" s="3">
        <f>SUM(B14:B16)</f>
        <v>180</v>
      </c>
      <c r="E17" s="3"/>
      <c r="H17" s="14">
        <f>+E18</f>
        <v>5</v>
      </c>
      <c r="I17">
        <v>2025</v>
      </c>
    </row>
    <row r="18" spans="1:9" x14ac:dyDescent="0.25">
      <c r="A18" t="s">
        <v>14</v>
      </c>
      <c r="B18" s="3">
        <f>+B17*25%</f>
        <v>45</v>
      </c>
      <c r="E18" s="15">
        <f>+E16*25%</f>
        <v>5</v>
      </c>
      <c r="G18" s="10"/>
      <c r="H18" s="16">
        <f>+B41</f>
        <v>5</v>
      </c>
    </row>
    <row r="19" spans="1:9" x14ac:dyDescent="0.25">
      <c r="B19" s="3"/>
      <c r="E19" s="3"/>
      <c r="H19" s="14">
        <f>+E37</f>
        <v>10</v>
      </c>
      <c r="I19">
        <v>2026</v>
      </c>
    </row>
    <row r="20" spans="1:9" x14ac:dyDescent="0.25">
      <c r="A20" t="s">
        <v>16</v>
      </c>
      <c r="B20" s="12">
        <f>+B18</f>
        <v>45</v>
      </c>
      <c r="E20" s="3"/>
      <c r="G20" s="17">
        <f>-B60</f>
        <v>10</v>
      </c>
      <c r="H20" s="11"/>
    </row>
    <row r="21" spans="1:9" x14ac:dyDescent="0.25">
      <c r="A21" t="s">
        <v>17</v>
      </c>
      <c r="B21" s="20">
        <f>+H17</f>
        <v>5</v>
      </c>
      <c r="E21" s="3"/>
      <c r="H21" s="14">
        <f>+E56</f>
        <v>0</v>
      </c>
      <c r="I21">
        <v>2027</v>
      </c>
    </row>
    <row r="22" spans="1:9" x14ac:dyDescent="0.25">
      <c r="A22" t="s">
        <v>18</v>
      </c>
      <c r="B22" s="12">
        <f>+H17-H15</f>
        <v>5</v>
      </c>
      <c r="E22" s="3"/>
    </row>
    <row r="23" spans="1:9" x14ac:dyDescent="0.25">
      <c r="A23" t="s">
        <v>19</v>
      </c>
      <c r="B23" s="21">
        <f>B25</f>
        <v>50</v>
      </c>
      <c r="D23" s="25"/>
      <c r="E23" s="3"/>
    </row>
    <row r="24" spans="1:9" x14ac:dyDescent="0.25">
      <c r="B24" s="3"/>
      <c r="E24" s="3"/>
    </row>
    <row r="25" spans="1:9" x14ac:dyDescent="0.25">
      <c r="A25" t="s">
        <v>20</v>
      </c>
      <c r="B25" s="21">
        <f>SUM(C26:C27)</f>
        <v>50</v>
      </c>
    </row>
    <row r="26" spans="1:9" x14ac:dyDescent="0.25">
      <c r="A26" s="4" t="s">
        <v>21</v>
      </c>
      <c r="C26" s="3">
        <f>+B20</f>
        <v>45</v>
      </c>
    </row>
    <row r="27" spans="1:9" x14ac:dyDescent="0.25">
      <c r="A27" s="4" t="s">
        <v>22</v>
      </c>
      <c r="C27" s="12">
        <f>+H16</f>
        <v>5</v>
      </c>
    </row>
    <row r="30" spans="1:9" x14ac:dyDescent="0.25">
      <c r="A30" t="s">
        <v>9</v>
      </c>
      <c r="B30" s="2"/>
      <c r="C30" s="2"/>
      <c r="D30" s="2"/>
      <c r="E30" s="3"/>
    </row>
    <row r="31" spans="1:9" x14ac:dyDescent="0.25">
      <c r="B31" s="2" t="s">
        <v>11</v>
      </c>
      <c r="C31" s="23" t="s">
        <v>12</v>
      </c>
      <c r="D31" s="23"/>
      <c r="E31" s="23"/>
    </row>
    <row r="32" spans="1:9" x14ac:dyDescent="0.25">
      <c r="A32" t="s">
        <v>1</v>
      </c>
      <c r="B32">
        <v>2026</v>
      </c>
      <c r="C32">
        <v>2027</v>
      </c>
      <c r="E32" s="1" t="s">
        <v>0</v>
      </c>
    </row>
    <row r="33" spans="1:5" x14ac:dyDescent="0.25">
      <c r="A33" s="9" t="str">
        <f>+A14</f>
        <v>Lucro antes dos Impostos</v>
      </c>
      <c r="B33" s="3">
        <f>+C5</f>
        <v>200</v>
      </c>
    </row>
    <row r="34" spans="1:5" x14ac:dyDescent="0.25">
      <c r="A34" t="s">
        <v>6</v>
      </c>
    </row>
    <row r="35" spans="1:5" x14ac:dyDescent="0.25">
      <c r="A35" s="4" t="s">
        <v>13</v>
      </c>
      <c r="B35" s="3">
        <f>+C8</f>
        <v>-20</v>
      </c>
      <c r="C35" s="3">
        <f>+D8</f>
        <v>40</v>
      </c>
      <c r="D35" s="3"/>
      <c r="E35" s="3">
        <f>SUM(C35:D35)</f>
        <v>40</v>
      </c>
    </row>
    <row r="36" spans="1:5" x14ac:dyDescent="0.25">
      <c r="A36" s="9" t="str">
        <f>+A17</f>
        <v>Lucro Tributável</v>
      </c>
      <c r="B36" s="3">
        <f>SUM(B33:B35)</f>
        <v>180</v>
      </c>
      <c r="E36" s="3"/>
    </row>
    <row r="37" spans="1:5" x14ac:dyDescent="0.25">
      <c r="A37" t="s">
        <v>14</v>
      </c>
      <c r="B37" s="3">
        <f>+B36*25%</f>
        <v>45</v>
      </c>
      <c r="E37" s="15">
        <f>+E35*25%</f>
        <v>10</v>
      </c>
    </row>
    <row r="38" spans="1:5" x14ac:dyDescent="0.25">
      <c r="B38" s="3"/>
      <c r="E38" s="3"/>
    </row>
    <row r="39" spans="1:5" x14ac:dyDescent="0.25">
      <c r="A39" t="s">
        <v>16</v>
      </c>
      <c r="B39" s="12">
        <f>+B37</f>
        <v>45</v>
      </c>
      <c r="E39" s="3"/>
    </row>
    <row r="40" spans="1:5" x14ac:dyDescent="0.25">
      <c r="A40" t="s">
        <v>17</v>
      </c>
      <c r="B40" s="15">
        <f>+H19</f>
        <v>10</v>
      </c>
      <c r="E40" s="3"/>
    </row>
    <row r="41" spans="1:5" x14ac:dyDescent="0.25">
      <c r="A41" t="s">
        <v>18</v>
      </c>
      <c r="B41" s="12">
        <f>+H19-H17</f>
        <v>5</v>
      </c>
      <c r="E41" s="3"/>
    </row>
    <row r="42" spans="1:5" x14ac:dyDescent="0.25">
      <c r="A42" t="s">
        <v>19</v>
      </c>
      <c r="B42" s="21">
        <f>+B44</f>
        <v>50</v>
      </c>
      <c r="E42" s="3"/>
    </row>
    <row r="43" spans="1:5" x14ac:dyDescent="0.25">
      <c r="B43" s="3"/>
      <c r="E43" s="3"/>
    </row>
    <row r="44" spans="1:5" x14ac:dyDescent="0.25">
      <c r="A44" t="s">
        <v>20</v>
      </c>
      <c r="B44" s="21">
        <f>SUM(C45:C46)</f>
        <v>50</v>
      </c>
    </row>
    <row r="45" spans="1:5" x14ac:dyDescent="0.25">
      <c r="A45" s="4" t="s">
        <v>22</v>
      </c>
      <c r="B45" s="3"/>
      <c r="C45" s="3">
        <f>+B41</f>
        <v>5</v>
      </c>
    </row>
    <row r="46" spans="1:5" x14ac:dyDescent="0.25">
      <c r="A46" s="4" t="s">
        <v>21</v>
      </c>
      <c r="C46" s="3">
        <f>+B39</f>
        <v>45</v>
      </c>
    </row>
    <row r="49" spans="1:5" x14ac:dyDescent="0.25">
      <c r="A49" t="s">
        <v>10</v>
      </c>
      <c r="B49" s="2"/>
      <c r="C49" s="2"/>
      <c r="D49" s="2"/>
      <c r="E49" s="3"/>
    </row>
    <row r="50" spans="1:5" x14ac:dyDescent="0.25">
      <c r="B50" s="2" t="s">
        <v>11</v>
      </c>
      <c r="C50" s="23" t="s">
        <v>12</v>
      </c>
      <c r="D50" s="23"/>
      <c r="E50" s="23"/>
    </row>
    <row r="51" spans="1:5" x14ac:dyDescent="0.25">
      <c r="A51" t="s">
        <v>1</v>
      </c>
      <c r="B51">
        <v>2027</v>
      </c>
      <c r="E51" s="1" t="s">
        <v>0</v>
      </c>
    </row>
    <row r="52" spans="1:5" x14ac:dyDescent="0.25">
      <c r="A52" s="9" t="str">
        <f>+A33</f>
        <v>Lucro antes dos Impostos</v>
      </c>
      <c r="B52" s="3">
        <f>+D5</f>
        <v>200</v>
      </c>
    </row>
    <row r="53" spans="1:5" x14ac:dyDescent="0.25">
      <c r="A53" t="s">
        <v>6</v>
      </c>
    </row>
    <row r="54" spans="1:5" x14ac:dyDescent="0.25">
      <c r="A54" s="4" t="s">
        <v>13</v>
      </c>
      <c r="B54" s="3">
        <f>+D8</f>
        <v>40</v>
      </c>
      <c r="C54" s="3"/>
      <c r="D54" s="3"/>
      <c r="E54" s="3">
        <f>SUM(C54:D54)</f>
        <v>0</v>
      </c>
    </row>
    <row r="55" spans="1:5" x14ac:dyDescent="0.25">
      <c r="A55" s="9" t="str">
        <f>+A36</f>
        <v>Lucro Tributável</v>
      </c>
      <c r="B55" s="3">
        <f>SUM(B52:B54)</f>
        <v>240</v>
      </c>
      <c r="E55" s="3"/>
    </row>
    <row r="56" spans="1:5" x14ac:dyDescent="0.25">
      <c r="A56" t="s">
        <v>14</v>
      </c>
      <c r="B56" s="3">
        <f>+B55*25%</f>
        <v>60</v>
      </c>
      <c r="E56" s="15">
        <f>+E54*25%</f>
        <v>0</v>
      </c>
    </row>
    <row r="57" spans="1:5" x14ac:dyDescent="0.25">
      <c r="B57" s="3"/>
      <c r="E57" s="3"/>
    </row>
    <row r="58" spans="1:5" x14ac:dyDescent="0.25">
      <c r="A58" t="s">
        <v>16</v>
      </c>
      <c r="B58" s="12">
        <f>+B56</f>
        <v>60</v>
      </c>
      <c r="E58" s="3"/>
    </row>
    <row r="59" spans="1:5" x14ac:dyDescent="0.25">
      <c r="A59" t="s">
        <v>17</v>
      </c>
      <c r="B59" s="3">
        <f>+H21</f>
        <v>0</v>
      </c>
      <c r="E59" s="3"/>
    </row>
    <row r="60" spans="1:5" x14ac:dyDescent="0.25">
      <c r="A60" t="s">
        <v>18</v>
      </c>
      <c r="B60" s="12">
        <f>+H21-H19</f>
        <v>-10</v>
      </c>
      <c r="E60" s="3"/>
    </row>
    <row r="61" spans="1:5" x14ac:dyDescent="0.25">
      <c r="A61" t="s">
        <v>19</v>
      </c>
      <c r="B61" s="21">
        <f>+B63</f>
        <v>50</v>
      </c>
      <c r="E61" s="3"/>
    </row>
    <row r="62" spans="1:5" x14ac:dyDescent="0.25">
      <c r="B62" s="3"/>
      <c r="E62" s="3"/>
    </row>
    <row r="63" spans="1:5" x14ac:dyDescent="0.25">
      <c r="A63" t="s">
        <v>20</v>
      </c>
      <c r="B63" s="21">
        <f>+C65-B64</f>
        <v>50</v>
      </c>
    </row>
    <row r="64" spans="1:5" x14ac:dyDescent="0.25">
      <c r="A64" s="4" t="s">
        <v>22</v>
      </c>
      <c r="B64" s="3">
        <f>-B60</f>
        <v>10</v>
      </c>
      <c r="C64" s="3"/>
    </row>
    <row r="65" spans="1:3" x14ac:dyDescent="0.25">
      <c r="A65" s="4" t="s">
        <v>21</v>
      </c>
      <c r="C65" s="3">
        <f>+B58</f>
        <v>60</v>
      </c>
    </row>
  </sheetData>
  <mergeCells count="5">
    <mergeCell ref="A1:I1"/>
    <mergeCell ref="C12:E12"/>
    <mergeCell ref="G14:H14"/>
    <mergeCell ref="C31:E31"/>
    <mergeCell ref="C50:E50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356cb1e-6d86-4dae-a983-fa46a00b040a}" enabled="1" method="Standard" siteId="{4881a8fa-b252-4912-b93a-7806c41bb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DTL</vt:lpstr>
    </vt:vector>
  </TitlesOfParts>
  <Company>Concordia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Eduardo Scarpin</dc:creator>
  <cp:lastModifiedBy>Jorge Eduardo Scarpin</cp:lastModifiedBy>
  <dcterms:created xsi:type="dcterms:W3CDTF">2020-10-08T01:22:56Z</dcterms:created>
  <dcterms:modified xsi:type="dcterms:W3CDTF">2025-10-20T19:06:42Z</dcterms:modified>
</cp:coreProperties>
</file>