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My Drive\Aulas pós\Cursos Okay - USGAAP\Income Tax\"/>
    </mc:Choice>
  </mc:AlternateContent>
  <xr:revisionPtr revIDLastSave="0" documentId="13_ncr:1_{78D6CB68-7244-49A4-8FE7-6F77238F079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ultiple Tempor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4" l="1"/>
  <c r="C51" i="4"/>
  <c r="C52" i="4"/>
  <c r="C53" i="4"/>
  <c r="D47" i="4"/>
  <c r="C47" i="4"/>
  <c r="D46" i="4"/>
  <c r="C46" i="4"/>
  <c r="B44" i="4"/>
  <c r="B27" i="4"/>
  <c r="B30" i="4"/>
  <c r="C32" i="4"/>
  <c r="C31" i="4"/>
  <c r="F61" i="4"/>
  <c r="F63" i="4" s="1"/>
  <c r="B61" i="4"/>
  <c r="C40" i="4"/>
  <c r="F40" i="4" s="1"/>
  <c r="F42" i="4" s="1"/>
  <c r="I29" i="4" s="1"/>
  <c r="B40" i="4"/>
  <c r="C39" i="4"/>
  <c r="I31" i="4"/>
  <c r="D67" i="4" s="1"/>
  <c r="D19" i="4"/>
  <c r="C19" i="4"/>
  <c r="F19" i="4" s="1"/>
  <c r="F21" i="4" s="1"/>
  <c r="I27" i="4" s="1"/>
  <c r="D26" i="4" s="1"/>
  <c r="B19" i="4"/>
  <c r="B18" i="4"/>
  <c r="B10" i="4"/>
  <c r="E9" i="4"/>
  <c r="E8" i="4"/>
  <c r="E60" i="4"/>
  <c r="E63" i="4" s="1"/>
  <c r="J22" i="4" s="1"/>
  <c r="A20" i="4"/>
  <c r="A41" i="4" s="1"/>
  <c r="A62" i="4" s="1"/>
  <c r="B16" i="4"/>
  <c r="A16" i="4"/>
  <c r="A37" i="4" s="1"/>
  <c r="A58" i="4" s="1"/>
  <c r="C7" i="4"/>
  <c r="E7" i="4" s="1"/>
  <c r="C6" i="4"/>
  <c r="D6" i="4" s="1"/>
  <c r="D10" i="4" s="1"/>
  <c r="C5" i="4"/>
  <c r="B37" i="4" s="1"/>
  <c r="B50" i="4" l="1"/>
  <c r="B29" i="4"/>
  <c r="D68" i="4"/>
  <c r="C73" i="4" s="1"/>
  <c r="B60" i="4"/>
  <c r="B20" i="4"/>
  <c r="B21" i="4" s="1"/>
  <c r="B23" i="4" s="1"/>
  <c r="B39" i="4"/>
  <c r="B41" i="4" s="1"/>
  <c r="B42" i="4" s="1"/>
  <c r="B62" i="4"/>
  <c r="I26" i="4"/>
  <c r="D25" i="4"/>
  <c r="D18" i="4"/>
  <c r="C18" i="4"/>
  <c r="C10" i="4"/>
  <c r="D5" i="4"/>
  <c r="B58" i="4" s="1"/>
  <c r="B11" i="4"/>
  <c r="E6" i="4"/>
  <c r="E10" i="4" s="1"/>
  <c r="C67" i="4"/>
  <c r="J28" i="4" l="1"/>
  <c r="D11" i="4"/>
  <c r="C11" i="4"/>
  <c r="E5" i="4"/>
  <c r="E11" i="4" s="1"/>
  <c r="E18" i="4"/>
  <c r="E21" i="4" s="1"/>
  <c r="J18" i="4" s="1"/>
  <c r="E39" i="4"/>
  <c r="E42" i="4" s="1"/>
  <c r="J20" i="4" s="1"/>
  <c r="B63" i="4"/>
  <c r="B65" i="4" s="1"/>
  <c r="C74" i="4" s="1"/>
  <c r="C25" i="4" l="1"/>
  <c r="C26" i="4"/>
  <c r="J17" i="4"/>
  <c r="C68" i="4"/>
  <c r="B72" i="4" s="1"/>
  <c r="B71" i="4" s="1"/>
  <c r="I21" i="4" l="1"/>
  <c r="J19" i="4"/>
  <c r="B69" i="4" l="1"/>
  <c r="J30" i="4" l="1"/>
</calcChain>
</file>

<file path=xl/sharedStrings.xml><?xml version="1.0" encoding="utf-8"?>
<sst xmlns="http://schemas.openxmlformats.org/spreadsheetml/2006/main" count="75" uniqueCount="37">
  <si>
    <t>Total</t>
  </si>
  <si>
    <t>DTL</t>
  </si>
  <si>
    <t>DTA</t>
  </si>
  <si>
    <t>($ em milhares)</t>
  </si>
  <si>
    <t>Lucro antes dos Impostos</t>
  </si>
  <si>
    <t>Despesa de Depreciação contábil</t>
  </si>
  <si>
    <t>Despesa de Depreciação fiscal</t>
  </si>
  <si>
    <t>Diferença temporária</t>
  </si>
  <si>
    <t>Diferença temporária:</t>
  </si>
  <si>
    <t>Lucro Tributável</t>
  </si>
  <si>
    <t>Determinação e Contabilização do Imposto de Renda - 2025</t>
  </si>
  <si>
    <t>Determinação e Contabilização do Imposto de Renda - 2026</t>
  </si>
  <si>
    <t>Determinação e Contabilização do Imposto de Renda - 2027</t>
  </si>
  <si>
    <t>Ano corrente</t>
  </si>
  <si>
    <t>Anos futuros</t>
  </si>
  <si>
    <t>Depreciação</t>
  </si>
  <si>
    <t>Alíquota Imposto de Renda (25%)</t>
  </si>
  <si>
    <t>Passivo Fiscal Diferido</t>
  </si>
  <si>
    <t>Passo 1: Imposto de Renda a Recolher</t>
  </si>
  <si>
    <t>Passo 3: variação da DTL</t>
  </si>
  <si>
    <t>Passo 4: Despesa de Imposto de Renda</t>
  </si>
  <si>
    <t>Despesa com Imposto de Renda</t>
  </si>
  <si>
    <t>Imposto de Renda a Recolher (Passo 1)</t>
  </si>
  <si>
    <t>Passivo Fiscal Diferido (Passo 3)</t>
  </si>
  <si>
    <t>Receita com Assinaturas (contábil)</t>
  </si>
  <si>
    <t>Receita com Assinaturas (fiscal)</t>
  </si>
  <si>
    <t>Receita Antecipada</t>
  </si>
  <si>
    <t>Ativo Fiscal Diferido</t>
  </si>
  <si>
    <t>Ativo Fiscal Diferido (Passo 3)</t>
  </si>
  <si>
    <t>A Scarpin Co comprou US$ 120 mil em equipamentos no início de janeiro de 2025. A empresa estima que o equipamento tenha vida útil de três anos, portanto o deprecia pelo método linear, com US$ 40 mil de despesa de depreciação em cada ano de 2025 a 2027. Entretanto, as regras fiscais permitem que a Scarpin deprecie o equipamento em dois anos — US$ 60 mil por ano — para fins de imposto de renda nos exercícios de 2025 e 2026. A Scarpin possui uma alíquota de imposto de 25% e apresenta lucro antes dos impostos de US$ 200 mil em cada um desses anos.</t>
  </si>
  <si>
    <t>A demonstração do resultado de 2025 não inclui os US$ 100 mil recebidos naquele ano referentes a assinaturas de revistas de um e dois anos. Em vez disso, essa receita será reconhecida para fins contábeis em 2026 (US$ 90 mil) e 2027 (US$ 10 mil). Contudo, os US$ 100 mil foram totalmente incluídos no lucro tributável de 2025. A alíquota de imposto de renda é de 25% em cada ano.</t>
  </si>
  <si>
    <t>A ser taxado no Futuro</t>
  </si>
  <si>
    <t>A ser deduzido no futuro</t>
  </si>
  <si>
    <t>A ser taxado no futuro</t>
  </si>
  <si>
    <t>Passo 3: Variação</t>
  </si>
  <si>
    <t>Passo 2: Saldo final</t>
  </si>
  <si>
    <t>Passo 2: Saldo final DTL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</si>
</sst>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2" xfId="1" applyNumberFormat="1" applyFont="1" applyBorder="1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2" borderId="0" xfId="0" applyNumberFormat="1" applyFill="1"/>
    <xf numFmtId="44" fontId="0" fillId="0" borderId="3" xfId="1" applyFont="1" applyBorder="1"/>
    <xf numFmtId="164" fontId="0" fillId="3" borderId="4" xfId="0" applyNumberFormat="1" applyFill="1" applyBorder="1"/>
    <xf numFmtId="164" fontId="0" fillId="3" borderId="0" xfId="0" applyNumberFormat="1" applyFill="1"/>
    <xf numFmtId="164" fontId="0" fillId="2" borderId="5" xfId="0" applyNumberFormat="1" applyFill="1" applyBorder="1"/>
    <xf numFmtId="164" fontId="0" fillId="2" borderId="1" xfId="0" applyNumberFormat="1" applyFill="1" applyBorder="1"/>
    <xf numFmtId="0" fontId="0" fillId="0" borderId="3" xfId="0" applyBorder="1"/>
    <xf numFmtId="0" fontId="0" fillId="0" borderId="4" xfId="0" applyBorder="1"/>
    <xf numFmtId="164" fontId="0" fillId="4" borderId="0" xfId="1" applyNumberFormat="1" applyFont="1" applyFill="1"/>
    <xf numFmtId="164" fontId="0" fillId="4" borderId="0" xfId="0" applyNumberFormat="1" applyFill="1"/>
    <xf numFmtId="164" fontId="0" fillId="5" borderId="0" xfId="0" applyNumberFormat="1" applyFill="1"/>
    <xf numFmtId="164" fontId="0" fillId="6" borderId="0" xfId="0" applyNumberFormat="1" applyFill="1"/>
    <xf numFmtId="44" fontId="0" fillId="0" borderId="0" xfId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44" fontId="0" fillId="0" borderId="0" xfId="0" applyNumberFormat="1"/>
    <xf numFmtId="164" fontId="0" fillId="0" borderId="0" xfId="1" applyNumberFormat="1" applyFont="1" applyBorder="1"/>
    <xf numFmtId="164" fontId="0" fillId="0" borderId="0" xfId="0" applyNumberFormat="1" applyBorder="1"/>
    <xf numFmtId="164" fontId="0" fillId="0" borderId="0" xfId="0" applyNumberFormat="1" applyAlignment="1">
      <alignment horizontal="center"/>
    </xf>
    <xf numFmtId="44" fontId="0" fillId="2" borderId="0" xfId="0" applyNumberFormat="1" applyFill="1"/>
    <xf numFmtId="44" fontId="0" fillId="3" borderId="0" xfId="0" applyNumberFormat="1" applyFill="1"/>
    <xf numFmtId="44" fontId="0" fillId="3" borderId="0" xfId="1" applyFont="1" applyFill="1"/>
    <xf numFmtId="44" fontId="0" fillId="2" borderId="0" xfId="1" applyFont="1" applyFill="1"/>
    <xf numFmtId="44" fontId="0" fillId="2" borderId="5" xfId="0" applyNumberFormat="1" applyFill="1" applyBorder="1"/>
    <xf numFmtId="44" fontId="0" fillId="6" borderId="0" xfId="0" applyNumberFormat="1" applyFill="1"/>
    <xf numFmtId="164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4"/>
  <sheetViews>
    <sheetView tabSelected="1" zoomScale="140" zoomScaleNormal="140" workbookViewId="0">
      <selection sqref="A1:I1"/>
    </sheetView>
  </sheetViews>
  <sheetFormatPr defaultRowHeight="15" x14ac:dyDescent="0.25"/>
  <cols>
    <col min="1" max="1" width="46.42578125" bestFit="1" customWidth="1"/>
    <col min="2" max="2" width="13.5703125" bestFit="1" customWidth="1"/>
    <col min="5" max="5" width="13.42578125" customWidth="1"/>
    <col min="6" max="6" width="14.28515625" customWidth="1"/>
    <col min="9" max="9" width="11" customWidth="1"/>
    <col min="10" max="10" width="12" customWidth="1"/>
  </cols>
  <sheetData>
    <row r="1" spans="1:11" ht="64.5" customHeight="1" x14ac:dyDescent="0.25">
      <c r="A1" s="38" t="s">
        <v>29</v>
      </c>
      <c r="B1" s="38"/>
      <c r="C1" s="38"/>
      <c r="D1" s="38"/>
      <c r="E1" s="38"/>
      <c r="F1" s="38"/>
      <c r="G1" s="38"/>
      <c r="H1" s="38"/>
      <c r="I1" s="38"/>
    </row>
    <row r="2" spans="1:11" ht="46.5" customHeight="1" x14ac:dyDescent="0.25">
      <c r="A2" s="38" t="s">
        <v>30</v>
      </c>
      <c r="B2" s="38"/>
      <c r="C2" s="38"/>
      <c r="D2" s="38"/>
      <c r="E2" s="38"/>
      <c r="F2" s="38"/>
      <c r="G2" s="38"/>
      <c r="H2" s="38"/>
      <c r="I2" s="38"/>
    </row>
    <row r="4" spans="1:11" x14ac:dyDescent="0.25">
      <c r="A4" t="s">
        <v>3</v>
      </c>
      <c r="B4">
        <v>2025</v>
      </c>
      <c r="C4">
        <v>2026</v>
      </c>
      <c r="D4">
        <v>2027</v>
      </c>
      <c r="E4" t="s">
        <v>0</v>
      </c>
    </row>
    <row r="5" spans="1:11" x14ac:dyDescent="0.25">
      <c r="A5" s="9" t="s">
        <v>4</v>
      </c>
      <c r="B5" s="2">
        <v>200</v>
      </c>
      <c r="C5" s="2">
        <f>+B5</f>
        <v>200</v>
      </c>
      <c r="D5" s="2">
        <f>+C5</f>
        <v>200</v>
      </c>
      <c r="E5" s="21">
        <f>SUM(B5:D5)</f>
        <v>600</v>
      </c>
    </row>
    <row r="6" spans="1:11" x14ac:dyDescent="0.25">
      <c r="A6" s="4" t="s">
        <v>5</v>
      </c>
      <c r="B6" s="2">
        <v>40</v>
      </c>
      <c r="C6" s="2">
        <f>+B6</f>
        <v>40</v>
      </c>
      <c r="D6" s="2">
        <f>+C6</f>
        <v>40</v>
      </c>
      <c r="E6" s="3">
        <f>SUM(B6:D6)</f>
        <v>120</v>
      </c>
    </row>
    <row r="7" spans="1:11" x14ac:dyDescent="0.25">
      <c r="A7" s="4" t="s">
        <v>6</v>
      </c>
      <c r="B7" s="28">
        <v>-60</v>
      </c>
      <c r="C7" s="28">
        <f>+B7</f>
        <v>-60</v>
      </c>
      <c r="D7" s="28">
        <v>0</v>
      </c>
      <c r="E7" s="29">
        <f t="shared" ref="E7" si="0">SUM(B7:D7)</f>
        <v>-120</v>
      </c>
    </row>
    <row r="8" spans="1:11" x14ac:dyDescent="0.25">
      <c r="A8" s="4" t="s">
        <v>24</v>
      </c>
      <c r="B8" s="2">
        <v>0</v>
      </c>
      <c r="C8" s="2">
        <v>-90</v>
      </c>
      <c r="D8" s="2">
        <v>-10</v>
      </c>
      <c r="E8" s="3">
        <f>SUM(B8:D8)</f>
        <v>-100</v>
      </c>
    </row>
    <row r="9" spans="1:11" x14ac:dyDescent="0.25">
      <c r="A9" s="4" t="s">
        <v>25</v>
      </c>
      <c r="B9" s="6">
        <v>100</v>
      </c>
      <c r="C9" s="6">
        <v>0</v>
      </c>
      <c r="D9" s="6">
        <v>0</v>
      </c>
      <c r="E9" s="7">
        <f t="shared" ref="E9" si="1">SUM(B9:D9)</f>
        <v>100</v>
      </c>
    </row>
    <row r="10" spans="1:11" x14ac:dyDescent="0.25">
      <c r="A10" s="5" t="s">
        <v>7</v>
      </c>
      <c r="B10" s="8">
        <f>SUM(B6:B9)</f>
        <v>80</v>
      </c>
      <c r="C10" s="8">
        <f t="shared" ref="C10:E10" si="2">SUM(C6:C9)</f>
        <v>-110</v>
      </c>
      <c r="D10" s="8">
        <f t="shared" si="2"/>
        <v>30</v>
      </c>
      <c r="E10" s="8">
        <f t="shared" si="2"/>
        <v>0</v>
      </c>
    </row>
    <row r="11" spans="1:11" x14ac:dyDescent="0.25">
      <c r="A11" s="9" t="s">
        <v>9</v>
      </c>
      <c r="B11" s="2">
        <f>+B5+B10</f>
        <v>280</v>
      </c>
      <c r="C11" s="2">
        <f t="shared" ref="C11:E11" si="3">+C5+C10</f>
        <v>90</v>
      </c>
      <c r="D11" s="2">
        <f>+D5+D10</f>
        <v>230</v>
      </c>
      <c r="E11" s="20">
        <f t="shared" si="3"/>
        <v>600</v>
      </c>
    </row>
    <row r="12" spans="1:11" x14ac:dyDescent="0.25">
      <c r="B12" s="2"/>
      <c r="C12" s="2"/>
      <c r="D12" s="2"/>
      <c r="E12" s="3"/>
    </row>
    <row r="13" spans="1:11" x14ac:dyDescent="0.25">
      <c r="A13" t="s">
        <v>10</v>
      </c>
      <c r="B13" s="2"/>
      <c r="C13" s="2"/>
      <c r="D13" s="2"/>
      <c r="E13" s="3"/>
    </row>
    <row r="14" spans="1:11" x14ac:dyDescent="0.25">
      <c r="B14" s="2" t="s">
        <v>13</v>
      </c>
      <c r="C14" s="37" t="s">
        <v>14</v>
      </c>
      <c r="D14" s="37"/>
      <c r="E14" s="37"/>
      <c r="F14" s="37"/>
    </row>
    <row r="15" spans="1:11" ht="30" x14ac:dyDescent="0.25">
      <c r="A15" t="s">
        <v>3</v>
      </c>
      <c r="B15">
        <v>2025</v>
      </c>
      <c r="C15">
        <v>2026</v>
      </c>
      <c r="D15">
        <v>2027</v>
      </c>
      <c r="E15" s="25" t="s">
        <v>33</v>
      </c>
      <c r="F15" s="25" t="s">
        <v>32</v>
      </c>
      <c r="I15" s="39" t="s">
        <v>17</v>
      </c>
      <c r="J15" s="39"/>
    </row>
    <row r="16" spans="1:11" x14ac:dyDescent="0.25">
      <c r="A16" s="9" t="str">
        <f>+A5</f>
        <v>Lucro antes dos Impostos</v>
      </c>
      <c r="B16" s="3">
        <f>+B5</f>
        <v>200</v>
      </c>
      <c r="J16" s="13">
        <v>0</v>
      </c>
      <c r="K16">
        <v>2024</v>
      </c>
    </row>
    <row r="17" spans="1:11" x14ac:dyDescent="0.25">
      <c r="A17" t="s">
        <v>8</v>
      </c>
      <c r="I17" s="10"/>
      <c r="J17" s="16">
        <f>J18-J16</f>
        <v>5</v>
      </c>
    </row>
    <row r="18" spans="1:11" x14ac:dyDescent="0.25">
      <c r="A18" s="4" t="s">
        <v>15</v>
      </c>
      <c r="B18" s="3">
        <f>SUM(B6:B7)</f>
        <v>-20</v>
      </c>
      <c r="C18" s="3">
        <f t="shared" ref="C18:D18" si="4">SUM(C6:C7)</f>
        <v>-20</v>
      </c>
      <c r="D18" s="3">
        <f t="shared" si="4"/>
        <v>40</v>
      </c>
      <c r="E18" s="3">
        <f>SUM(C18:D18)</f>
        <v>20</v>
      </c>
      <c r="J18" s="14">
        <f>+E21</f>
        <v>5</v>
      </c>
      <c r="K18">
        <v>2025</v>
      </c>
    </row>
    <row r="19" spans="1:11" x14ac:dyDescent="0.25">
      <c r="A19" s="4" t="s">
        <v>26</v>
      </c>
      <c r="B19" s="3">
        <f>SUM(B8:B9)</f>
        <v>100</v>
      </c>
      <c r="C19" s="3">
        <f t="shared" ref="C19:D19" si="5">SUM(C8:C9)</f>
        <v>-90</v>
      </c>
      <c r="D19" s="3">
        <f t="shared" si="5"/>
        <v>-10</v>
      </c>
      <c r="F19" s="3">
        <f>SUM(C19:D19)</f>
        <v>-100</v>
      </c>
      <c r="I19" s="10"/>
      <c r="J19" s="16">
        <f>+C47</f>
        <v>5</v>
      </c>
    </row>
    <row r="20" spans="1:11" x14ac:dyDescent="0.25">
      <c r="A20" s="9" t="str">
        <f>+A11</f>
        <v>Lucro Tributável</v>
      </c>
      <c r="B20" s="3">
        <f>SUM(B16:B19)</f>
        <v>280</v>
      </c>
      <c r="E20" s="3"/>
      <c r="J20" s="14">
        <f>+E42</f>
        <v>10</v>
      </c>
      <c r="K20">
        <v>2026</v>
      </c>
    </row>
    <row r="21" spans="1:11" x14ac:dyDescent="0.25">
      <c r="A21" t="s">
        <v>16</v>
      </c>
      <c r="B21" s="3">
        <f>+B20*25%</f>
        <v>70</v>
      </c>
      <c r="E21" s="15">
        <f>+E18*25%</f>
        <v>5</v>
      </c>
      <c r="F21" s="15">
        <f>+F19*25%</f>
        <v>-25</v>
      </c>
      <c r="I21" s="17">
        <f>-C68</f>
        <v>10</v>
      </c>
      <c r="J21" s="11"/>
    </row>
    <row r="22" spans="1:11" x14ac:dyDescent="0.25">
      <c r="B22" s="3"/>
      <c r="E22" s="30" t="s">
        <v>1</v>
      </c>
      <c r="F22" s="1" t="s">
        <v>2</v>
      </c>
      <c r="J22" s="14">
        <f>+E63</f>
        <v>0</v>
      </c>
      <c r="K22">
        <v>2027</v>
      </c>
    </row>
    <row r="23" spans="1:11" x14ac:dyDescent="0.25">
      <c r="A23" t="s">
        <v>18</v>
      </c>
      <c r="B23" s="12">
        <f>+B21</f>
        <v>70</v>
      </c>
      <c r="E23" s="3"/>
    </row>
    <row r="24" spans="1:11" x14ac:dyDescent="0.25">
      <c r="C24" s="1" t="s">
        <v>1</v>
      </c>
      <c r="D24" s="1" t="s">
        <v>2</v>
      </c>
      <c r="E24" s="3"/>
      <c r="I24" s="39" t="s">
        <v>27</v>
      </c>
      <c r="J24" s="39"/>
    </row>
    <row r="25" spans="1:11" x14ac:dyDescent="0.25">
      <c r="A25" t="s">
        <v>35</v>
      </c>
      <c r="C25" s="22">
        <f>+J18</f>
        <v>5</v>
      </c>
      <c r="D25" s="22">
        <f>+I27</f>
        <v>25</v>
      </c>
      <c r="E25" s="3"/>
      <c r="H25">
        <v>2024</v>
      </c>
      <c r="I25" s="24">
        <v>0</v>
      </c>
      <c r="J25" s="18"/>
    </row>
    <row r="26" spans="1:11" x14ac:dyDescent="0.25">
      <c r="A26" t="s">
        <v>34</v>
      </c>
      <c r="C26" s="12">
        <f>+J18-J16</f>
        <v>5</v>
      </c>
      <c r="D26" s="12">
        <f>+I27-I25</f>
        <v>25</v>
      </c>
      <c r="E26" s="3"/>
      <c r="I26" s="17">
        <f>+D26</f>
        <v>25</v>
      </c>
      <c r="J26" s="11"/>
    </row>
    <row r="27" spans="1:11" x14ac:dyDescent="0.25">
      <c r="A27" t="s">
        <v>20</v>
      </c>
      <c r="B27" s="23">
        <f>+B29</f>
        <v>50</v>
      </c>
      <c r="D27" s="40"/>
      <c r="E27" s="3"/>
      <c r="H27">
        <v>2025</v>
      </c>
      <c r="I27" s="15">
        <f>-F21</f>
        <v>25</v>
      </c>
      <c r="J27" s="19"/>
    </row>
    <row r="28" spans="1:11" x14ac:dyDescent="0.25">
      <c r="B28" s="3"/>
      <c r="E28" s="3"/>
      <c r="I28" s="10"/>
      <c r="J28" s="35">
        <f>-D47</f>
        <v>22.5</v>
      </c>
    </row>
    <row r="29" spans="1:11" x14ac:dyDescent="0.25">
      <c r="A29" t="s">
        <v>21</v>
      </c>
      <c r="B29" s="23">
        <f>SUM(C30:C32)-SUM(B30:B32)</f>
        <v>50</v>
      </c>
      <c r="H29">
        <v>2026</v>
      </c>
      <c r="I29" s="32">
        <f>-F42</f>
        <v>2.5</v>
      </c>
      <c r="J29" s="19"/>
    </row>
    <row r="30" spans="1:11" x14ac:dyDescent="0.25">
      <c r="A30" t="s">
        <v>28</v>
      </c>
      <c r="B30" s="12">
        <f>+D26</f>
        <v>25</v>
      </c>
      <c r="I30" s="10"/>
      <c r="J30" s="35">
        <f>-D68</f>
        <v>2.5</v>
      </c>
    </row>
    <row r="31" spans="1:11" x14ac:dyDescent="0.25">
      <c r="A31" s="4" t="s">
        <v>22</v>
      </c>
      <c r="C31" s="12">
        <f>+B23</f>
        <v>70</v>
      </c>
      <c r="H31">
        <v>2027</v>
      </c>
      <c r="I31" s="15">
        <f>-F72</f>
        <v>0</v>
      </c>
      <c r="J31" s="19"/>
    </row>
    <row r="32" spans="1:11" x14ac:dyDescent="0.25">
      <c r="A32" s="4" t="s">
        <v>23</v>
      </c>
      <c r="C32" s="12">
        <f>+C26</f>
        <v>5</v>
      </c>
    </row>
    <row r="34" spans="1:6" x14ac:dyDescent="0.25">
      <c r="A34" t="s">
        <v>11</v>
      </c>
      <c r="B34" s="2"/>
      <c r="C34" s="2"/>
      <c r="D34" s="2"/>
      <c r="E34" s="3"/>
    </row>
    <row r="35" spans="1:6" x14ac:dyDescent="0.25">
      <c r="B35" s="2" t="s">
        <v>13</v>
      </c>
      <c r="C35" s="37" t="s">
        <v>14</v>
      </c>
      <c r="D35" s="37"/>
      <c r="E35" s="37"/>
      <c r="F35" s="37"/>
    </row>
    <row r="36" spans="1:6" ht="30" x14ac:dyDescent="0.25">
      <c r="A36" t="s">
        <v>3</v>
      </c>
      <c r="B36">
        <v>2026</v>
      </c>
      <c r="C36">
        <v>2027</v>
      </c>
      <c r="E36" s="25" t="s">
        <v>31</v>
      </c>
      <c r="F36" s="25" t="s">
        <v>32</v>
      </c>
    </row>
    <row r="37" spans="1:6" x14ac:dyDescent="0.25">
      <c r="A37" s="9" t="str">
        <f>+A16</f>
        <v>Lucro antes dos Impostos</v>
      </c>
      <c r="B37" s="3">
        <f>+C5</f>
        <v>200</v>
      </c>
    </row>
    <row r="38" spans="1:6" x14ac:dyDescent="0.25">
      <c r="A38" t="s">
        <v>8</v>
      </c>
    </row>
    <row r="39" spans="1:6" x14ac:dyDescent="0.25">
      <c r="A39" s="4" t="s">
        <v>15</v>
      </c>
      <c r="B39" s="3">
        <f>SUM(C6:C7)</f>
        <v>-20</v>
      </c>
      <c r="C39" s="3">
        <f>SUM(D6:D7)</f>
        <v>40</v>
      </c>
      <c r="D39" s="3"/>
      <c r="E39" s="3">
        <f>SUM(C39:D39)</f>
        <v>40</v>
      </c>
    </row>
    <row r="40" spans="1:6" x14ac:dyDescent="0.25">
      <c r="A40" s="4" t="s">
        <v>26</v>
      </c>
      <c r="B40" s="3">
        <f>SUM(C8:C9)</f>
        <v>-90</v>
      </c>
      <c r="C40" s="3">
        <f>SUM(D8:D9)</f>
        <v>-10</v>
      </c>
      <c r="D40" s="3"/>
      <c r="F40" s="3">
        <f>SUM(C40:D40)</f>
        <v>-10</v>
      </c>
    </row>
    <row r="41" spans="1:6" x14ac:dyDescent="0.25">
      <c r="A41" s="9" t="str">
        <f>+A20</f>
        <v>Lucro Tributável</v>
      </c>
      <c r="B41" s="3">
        <f>SUM(B37:B40)</f>
        <v>90</v>
      </c>
      <c r="E41" s="3"/>
    </row>
    <row r="42" spans="1:6" x14ac:dyDescent="0.25">
      <c r="A42" t="s">
        <v>16</v>
      </c>
      <c r="B42" s="27">
        <f>+B41*25%</f>
        <v>22.5</v>
      </c>
      <c r="E42" s="15">
        <f>+E39*25%</f>
        <v>10</v>
      </c>
      <c r="F42" s="32">
        <f>F40*25%</f>
        <v>-2.5</v>
      </c>
    </row>
    <row r="43" spans="1:6" x14ac:dyDescent="0.25">
      <c r="B43" s="3"/>
      <c r="E43" s="3"/>
    </row>
    <row r="44" spans="1:6" x14ac:dyDescent="0.25">
      <c r="A44" t="s">
        <v>18</v>
      </c>
      <c r="B44" s="31">
        <f>+B42</f>
        <v>22.5</v>
      </c>
      <c r="E44" s="3"/>
    </row>
    <row r="45" spans="1:6" x14ac:dyDescent="0.25">
      <c r="C45" s="1" t="s">
        <v>1</v>
      </c>
      <c r="D45" s="1" t="s">
        <v>2</v>
      </c>
      <c r="E45" s="3"/>
    </row>
    <row r="46" spans="1:6" x14ac:dyDescent="0.25">
      <c r="A46" t="s">
        <v>35</v>
      </c>
      <c r="C46" s="15">
        <f>+J20</f>
        <v>10</v>
      </c>
      <c r="D46" s="33">
        <f>+I29</f>
        <v>2.5</v>
      </c>
      <c r="E46" s="3"/>
    </row>
    <row r="47" spans="1:6" x14ac:dyDescent="0.25">
      <c r="A47" t="s">
        <v>34</v>
      </c>
      <c r="C47" s="12">
        <f>+J20-J18</f>
        <v>5</v>
      </c>
      <c r="D47" s="34">
        <f>+I29-I27</f>
        <v>-22.5</v>
      </c>
      <c r="E47" s="3"/>
    </row>
    <row r="48" spans="1:6" x14ac:dyDescent="0.25">
      <c r="A48" t="s">
        <v>20</v>
      </c>
      <c r="B48" s="23">
        <f>B50</f>
        <v>50</v>
      </c>
      <c r="E48" s="3"/>
    </row>
    <row r="49" spans="1:6" x14ac:dyDescent="0.25">
      <c r="B49" s="3"/>
      <c r="E49" s="3"/>
    </row>
    <row r="50" spans="1:6" x14ac:dyDescent="0.25">
      <c r="A50" t="s">
        <v>21</v>
      </c>
      <c r="B50" s="36">
        <f>SUM(C51:C53)-SUM(B51:B53)</f>
        <v>50</v>
      </c>
    </row>
    <row r="51" spans="1:6" x14ac:dyDescent="0.25">
      <c r="A51" s="4" t="s">
        <v>28</v>
      </c>
      <c r="C51" s="27">
        <f>+-D47</f>
        <v>22.5</v>
      </c>
    </row>
    <row r="52" spans="1:6" x14ac:dyDescent="0.25">
      <c r="A52" s="4" t="s">
        <v>23</v>
      </c>
      <c r="B52" s="3"/>
      <c r="C52" s="27">
        <f>+C47</f>
        <v>5</v>
      </c>
    </row>
    <row r="53" spans="1:6" x14ac:dyDescent="0.25">
      <c r="A53" s="4" t="s">
        <v>22</v>
      </c>
      <c r="C53" s="27">
        <f>+B44</f>
        <v>22.5</v>
      </c>
    </row>
    <row r="55" spans="1:6" x14ac:dyDescent="0.25">
      <c r="A55" t="s">
        <v>12</v>
      </c>
      <c r="B55" s="2"/>
      <c r="C55" s="2"/>
      <c r="D55" s="2"/>
      <c r="E55" s="3"/>
    </row>
    <row r="56" spans="1:6" x14ac:dyDescent="0.25">
      <c r="B56" s="2" t="s">
        <v>13</v>
      </c>
      <c r="C56" s="37" t="s">
        <v>14</v>
      </c>
      <c r="D56" s="37"/>
      <c r="E56" s="37"/>
      <c r="F56" s="37"/>
    </row>
    <row r="57" spans="1:6" ht="30" x14ac:dyDescent="0.25">
      <c r="A57" t="s">
        <v>3</v>
      </c>
      <c r="B57">
        <v>2027</v>
      </c>
      <c r="E57" s="25" t="s">
        <v>31</v>
      </c>
      <c r="F57" s="25" t="s">
        <v>32</v>
      </c>
    </row>
    <row r="58" spans="1:6" x14ac:dyDescent="0.25">
      <c r="A58" s="9" t="str">
        <f>+A37</f>
        <v>Lucro antes dos Impostos</v>
      </c>
      <c r="B58" s="3">
        <f>+D5</f>
        <v>200</v>
      </c>
    </row>
    <row r="59" spans="1:6" x14ac:dyDescent="0.25">
      <c r="A59" t="s">
        <v>8</v>
      </c>
    </row>
    <row r="60" spans="1:6" x14ac:dyDescent="0.25">
      <c r="A60" s="4" t="s">
        <v>15</v>
      </c>
      <c r="B60" s="3">
        <f>SUM(D6:D7)</f>
        <v>40</v>
      </c>
      <c r="C60" s="3"/>
      <c r="D60" s="3"/>
      <c r="E60" s="3">
        <f>SUM(C60:D60)</f>
        <v>0</v>
      </c>
    </row>
    <row r="61" spans="1:6" x14ac:dyDescent="0.25">
      <c r="A61" s="4" t="s">
        <v>26</v>
      </c>
      <c r="B61" s="3">
        <f>SUM(D8:D9)</f>
        <v>-10</v>
      </c>
      <c r="C61" s="3"/>
      <c r="D61" s="3"/>
      <c r="F61" s="3">
        <f>SUM(C61:D61)</f>
        <v>0</v>
      </c>
    </row>
    <row r="62" spans="1:6" x14ac:dyDescent="0.25">
      <c r="A62" s="9" t="str">
        <f>+A41</f>
        <v>Lucro Tributável</v>
      </c>
      <c r="B62" s="3">
        <f>SUM(B58:B61)</f>
        <v>230</v>
      </c>
      <c r="E62" s="3"/>
    </row>
    <row r="63" spans="1:6" x14ac:dyDescent="0.25">
      <c r="A63" t="s">
        <v>16</v>
      </c>
      <c r="B63" s="27">
        <f>+B62*25%</f>
        <v>57.5</v>
      </c>
      <c r="E63" s="15">
        <f>+E60*25%</f>
        <v>0</v>
      </c>
      <c r="F63" s="15">
        <f>+F61*25%</f>
        <v>0</v>
      </c>
    </row>
    <row r="64" spans="1:6" x14ac:dyDescent="0.25">
      <c r="B64" s="3"/>
      <c r="E64" s="3"/>
    </row>
    <row r="65" spans="1:5" x14ac:dyDescent="0.25">
      <c r="A65" t="s">
        <v>18</v>
      </c>
      <c r="B65" s="31">
        <f>+B63</f>
        <v>57.5</v>
      </c>
      <c r="E65" s="3"/>
    </row>
    <row r="66" spans="1:5" x14ac:dyDescent="0.25">
      <c r="C66" s="1" t="s">
        <v>1</v>
      </c>
      <c r="D66" s="1" t="s">
        <v>2</v>
      </c>
      <c r="E66" s="3"/>
    </row>
    <row r="67" spans="1:5" x14ac:dyDescent="0.25">
      <c r="A67" t="s">
        <v>36</v>
      </c>
      <c r="C67" s="15">
        <f>+J22</f>
        <v>0</v>
      </c>
      <c r="D67" s="33">
        <f>I31</f>
        <v>0</v>
      </c>
      <c r="E67" s="3"/>
    </row>
    <row r="68" spans="1:5" x14ac:dyDescent="0.25">
      <c r="A68" t="s">
        <v>19</v>
      </c>
      <c r="C68" s="12">
        <f>+J22-J20</f>
        <v>-10</v>
      </c>
      <c r="D68" s="31">
        <f>I31-I29</f>
        <v>-2.5</v>
      </c>
      <c r="E68" s="3"/>
    </row>
    <row r="69" spans="1:5" x14ac:dyDescent="0.25">
      <c r="A69" t="s">
        <v>20</v>
      </c>
      <c r="B69" s="36">
        <f>+B71</f>
        <v>50</v>
      </c>
      <c r="E69" s="3"/>
    </row>
    <row r="70" spans="1:5" x14ac:dyDescent="0.25">
      <c r="B70" s="3"/>
      <c r="E70" s="3"/>
    </row>
    <row r="71" spans="1:5" x14ac:dyDescent="0.25">
      <c r="A71" t="s">
        <v>21</v>
      </c>
      <c r="B71" s="36">
        <f>SUM(C73:C74)-B72</f>
        <v>50</v>
      </c>
    </row>
    <row r="72" spans="1:5" x14ac:dyDescent="0.25">
      <c r="A72" s="26" t="s">
        <v>23</v>
      </c>
      <c r="B72" s="27">
        <f>-C68</f>
        <v>10</v>
      </c>
      <c r="C72" s="3"/>
    </row>
    <row r="73" spans="1:5" x14ac:dyDescent="0.25">
      <c r="A73" s="4" t="s">
        <v>28</v>
      </c>
      <c r="B73" s="27"/>
      <c r="C73" s="27">
        <f>-D68</f>
        <v>2.5</v>
      </c>
    </row>
    <row r="74" spans="1:5" x14ac:dyDescent="0.25">
      <c r="A74" s="4" t="s">
        <v>22</v>
      </c>
      <c r="C74" s="27">
        <f>+B65</f>
        <v>57.5</v>
      </c>
    </row>
  </sheetData>
  <mergeCells count="7">
    <mergeCell ref="C35:F35"/>
    <mergeCell ref="C56:F56"/>
    <mergeCell ref="A1:I1"/>
    <mergeCell ref="I15:J15"/>
    <mergeCell ref="A2:I2"/>
    <mergeCell ref="C14:F14"/>
    <mergeCell ref="I24:J2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356cb1e-6d86-4dae-a983-fa46a00b040a}" enabled="1" method="Standard" siteId="{4881a8fa-b252-4912-b93a-7806c41bb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Temporary</vt:lpstr>
    </vt:vector>
  </TitlesOfParts>
  <Company>Concordia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Eduardo Scarpin</dc:creator>
  <cp:lastModifiedBy>Jorge Eduardo Scarpin</cp:lastModifiedBy>
  <dcterms:created xsi:type="dcterms:W3CDTF">2020-10-08T01:22:56Z</dcterms:created>
  <dcterms:modified xsi:type="dcterms:W3CDTF">2025-10-20T19:26:38Z</dcterms:modified>
</cp:coreProperties>
</file>