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PEED\Exercícios\"/>
    </mc:Choice>
  </mc:AlternateContent>
  <xr:revisionPtr revIDLastSave="0" documentId="13_ncr:1_{30A15BE4-A676-4A39-B308-D08E4D490AED}" xr6:coauthVersionLast="45" xr6:coauthVersionMax="45" xr10:uidLastSave="{00000000-0000-0000-0000-000000000000}"/>
  <bookViews>
    <workbookView xWindow="-108" yWindow="-108" windowWidth="23256" windowHeight="12576" xr2:uid="{88F67C28-DD39-429B-B8A5-6882272B09A6}"/>
  </bookViews>
  <sheets>
    <sheet name="swa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1" l="1"/>
  <c r="J27" i="1" s="1"/>
  <c r="E26" i="1"/>
  <c r="E27" i="1" s="1"/>
  <c r="C16" i="1"/>
  <c r="C27" i="1" l="1"/>
  <c r="H27" i="1"/>
  <c r="I24" i="1"/>
  <c r="H30" i="1" s="1"/>
  <c r="H33" i="1" s="1"/>
  <c r="J30" i="1" s="1"/>
  <c r="D24" i="1"/>
  <c r="C30" i="1" s="1"/>
  <c r="C33" i="1" s="1"/>
  <c r="C34" i="1" l="1"/>
  <c r="C35" i="1" s="1"/>
  <c r="E30" i="1"/>
</calcChain>
</file>

<file path=xl/sharedStrings.xml><?xml version="1.0" encoding="utf-8"?>
<sst xmlns="http://schemas.openxmlformats.org/spreadsheetml/2006/main" count="57" uniqueCount="36">
  <si>
    <t>Swap Cambial: ajuste no Vencimento</t>
  </si>
  <si>
    <t>Notional R$</t>
  </si>
  <si>
    <t>R$/USD</t>
  </si>
  <si>
    <t>Cenário 1</t>
  </si>
  <si>
    <t>% do CDI do Swap</t>
  </si>
  <si>
    <t>Ptax D-1</t>
  </si>
  <si>
    <t>100% CDI acumul</t>
  </si>
  <si>
    <t>Ponta Ativa</t>
  </si>
  <si>
    <t>VC R$/USD + 5% a.a.</t>
  </si>
  <si>
    <t>Prazo</t>
  </si>
  <si>
    <t>du</t>
  </si>
  <si>
    <t>dc</t>
  </si>
  <si>
    <t>VF</t>
  </si>
  <si>
    <t>110% CDI Acumulado</t>
  </si>
  <si>
    <t>Ajuste</t>
  </si>
  <si>
    <t>VF Ativo - VF Passivo</t>
  </si>
  <si>
    <t>Ajuste R$</t>
  </si>
  <si>
    <t>R$</t>
  </si>
  <si>
    <t>Ponta Passiva</t>
  </si>
  <si>
    <t>Cenário 2</t>
  </si>
  <si>
    <t>R$/USD Início (Spot)</t>
  </si>
  <si>
    <t>USD</t>
  </si>
  <si>
    <t>Notional USD</t>
  </si>
  <si>
    <t>em R$, valor presente!!!</t>
  </si>
  <si>
    <t>VF = VP*(1+i)^n</t>
  </si>
  <si>
    <t>(1+VCR$/USD% a.p.)*(1+(5%*n/360))</t>
  </si>
  <si>
    <t>a.p.</t>
  </si>
  <si>
    <t>tem efeito caixa</t>
  </si>
  <si>
    <t>netting</t>
  </si>
  <si>
    <t>bruto, antes de IR</t>
  </si>
  <si>
    <t>IR fonte</t>
  </si>
  <si>
    <t>Ajuste líquido</t>
  </si>
  <si>
    <t>IR</t>
  </si>
  <si>
    <t>Taxa Pré Equival ao % CDI</t>
  </si>
  <si>
    <t>Custo em USD</t>
  </si>
  <si>
    <t>a.a.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</si>
</sst>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000"/>
    <numFmt numFmtId="165" formatCode="0.0%"/>
    <numFmt numFmtId="166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43" fontId="2" fillId="3" borderId="0" xfId="1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9" fontId="2" fillId="3" borderId="0" xfId="0" applyNumberFormat="1" applyFont="1" applyFill="1"/>
    <xf numFmtId="10" fontId="2" fillId="2" borderId="0" xfId="2" applyNumberFormat="1" applyFont="1" applyFill="1"/>
    <xf numFmtId="10" fontId="2" fillId="3" borderId="0" xfId="0" applyNumberFormat="1" applyFont="1" applyFill="1"/>
    <xf numFmtId="43" fontId="2" fillId="2" borderId="0" xfId="1" applyFont="1" applyFill="1"/>
    <xf numFmtId="0" fontId="3" fillId="4" borderId="0" xfId="0" applyFont="1" applyFill="1"/>
    <xf numFmtId="164" fontId="2" fillId="0" borderId="0" xfId="0" applyNumberFormat="1" applyFont="1"/>
    <xf numFmtId="10" fontId="2" fillId="0" borderId="0" xfId="2" applyNumberFormat="1" applyFont="1"/>
    <xf numFmtId="166" fontId="2" fillId="0" borderId="0" xfId="2" applyNumberFormat="1" applyFont="1"/>
    <xf numFmtId="43" fontId="2" fillId="2" borderId="0" xfId="0" applyNumberFormat="1" applyFont="1" applyFill="1"/>
    <xf numFmtId="0" fontId="4" fillId="0" borderId="0" xfId="0" applyFont="1"/>
    <xf numFmtId="2" fontId="3" fillId="3" borderId="0" xfId="0" applyNumberFormat="1" applyFont="1" applyFill="1"/>
    <xf numFmtId="0" fontId="3" fillId="3" borderId="0" xfId="0" applyFont="1" applyFill="1"/>
    <xf numFmtId="43" fontId="2" fillId="0" borderId="0" xfId="0" applyNumberFormat="1" applyFont="1"/>
    <xf numFmtId="0" fontId="5" fillId="0" borderId="0" xfId="0" applyFont="1"/>
    <xf numFmtId="43" fontId="2" fillId="5" borderId="0" xfId="0" applyNumberFormat="1" applyFont="1" applyFill="1"/>
    <xf numFmtId="43" fontId="2" fillId="6" borderId="0" xfId="0" applyNumberFormat="1" applyFont="1" applyFill="1"/>
    <xf numFmtId="0" fontId="2" fillId="6" borderId="0" xfId="0" applyFont="1" applyFill="1"/>
    <xf numFmtId="0" fontId="6" fillId="0" borderId="0" xfId="0" applyFont="1"/>
    <xf numFmtId="165" fontId="2" fillId="3" borderId="0" xfId="0" applyNumberFormat="1" applyFont="1" applyFill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45721</xdr:rowOff>
    </xdr:from>
    <xdr:to>
      <xdr:col>4</xdr:col>
      <xdr:colOff>693419</xdr:colOff>
      <xdr:row>10</xdr:row>
      <xdr:rowOff>24974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8DFECDF-1090-42D4-81DA-BD6DCDA8F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9341" y="45721"/>
          <a:ext cx="4137659" cy="1808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93A92-05E7-40E2-9A0F-BD136BECBFB6}">
  <dimension ref="A12:L41"/>
  <sheetViews>
    <sheetView tabSelected="1" zoomScale="140" zoomScaleNormal="140" workbookViewId="0">
      <selection activeCell="C14" sqref="C14"/>
    </sheetView>
  </sheetViews>
  <sheetFormatPr defaultRowHeight="14.4" x14ac:dyDescent="0.3"/>
  <cols>
    <col min="2" max="2" width="15.77734375" customWidth="1"/>
    <col min="3" max="3" width="16.6640625" bestFit="1" customWidth="1"/>
    <col min="5" max="5" width="17.44140625" customWidth="1"/>
    <col min="7" max="7" width="15.21875" customWidth="1"/>
    <col min="8" max="8" width="18.44140625" customWidth="1"/>
    <col min="9" max="9" width="12.21875" customWidth="1"/>
    <col min="10" max="10" width="16.6640625" bestFit="1" customWidth="1"/>
  </cols>
  <sheetData>
    <row r="12" spans="1:12" ht="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8" x14ac:dyDescent="0.35">
      <c r="A13" s="1"/>
      <c r="B13" s="2" t="s"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18" x14ac:dyDescent="0.35">
      <c r="A14" s="1"/>
      <c r="B14" s="3" t="s">
        <v>22</v>
      </c>
      <c r="C14" s="4">
        <v>1000000</v>
      </c>
      <c r="D14" s="20" t="s">
        <v>21</v>
      </c>
      <c r="E14" s="1"/>
      <c r="F14" s="1"/>
      <c r="G14" s="1"/>
      <c r="H14" s="1"/>
      <c r="I14" s="1"/>
      <c r="J14" s="1"/>
      <c r="K14" s="1"/>
      <c r="L14" s="1"/>
    </row>
    <row r="15" spans="1:12" ht="18" x14ac:dyDescent="0.35">
      <c r="A15" s="1"/>
      <c r="B15" s="3" t="s">
        <v>20</v>
      </c>
      <c r="C15" s="18">
        <v>5.35</v>
      </c>
      <c r="D15" s="1" t="s">
        <v>2</v>
      </c>
      <c r="E15" s="1"/>
      <c r="F15" s="1"/>
      <c r="G15" s="1"/>
      <c r="H15" s="1"/>
      <c r="I15" s="1"/>
      <c r="J15" s="1"/>
      <c r="K15" s="1"/>
      <c r="L15" s="1"/>
    </row>
    <row r="16" spans="1:12" ht="18" x14ac:dyDescent="0.35">
      <c r="A16" s="1"/>
      <c r="B16" s="3" t="s">
        <v>1</v>
      </c>
      <c r="C16" s="15">
        <f>C14*C15</f>
        <v>5350000</v>
      </c>
      <c r="D16" s="20" t="s">
        <v>23</v>
      </c>
      <c r="E16" s="1"/>
      <c r="F16" s="1"/>
      <c r="G16" s="1"/>
      <c r="H16" s="1"/>
      <c r="I16" s="1"/>
      <c r="J16" s="1"/>
      <c r="K16" s="1"/>
      <c r="L16" s="1"/>
    </row>
    <row r="17" spans="1:12" ht="18" x14ac:dyDescent="0.35">
      <c r="A17" s="1"/>
      <c r="B17" s="3" t="s">
        <v>34</v>
      </c>
      <c r="C17" s="9">
        <v>0.05</v>
      </c>
      <c r="D17" s="24" t="s">
        <v>35</v>
      </c>
      <c r="E17" s="1"/>
      <c r="F17" s="1"/>
      <c r="G17" s="1"/>
      <c r="H17" s="1"/>
      <c r="I17" s="1"/>
      <c r="J17" s="1"/>
      <c r="K17" s="1"/>
      <c r="L17" s="1"/>
    </row>
    <row r="18" spans="1:12" ht="18" x14ac:dyDescent="0.35">
      <c r="A18" s="1"/>
      <c r="B18" s="3" t="s">
        <v>9</v>
      </c>
      <c r="C18" s="5">
        <v>360</v>
      </c>
      <c r="D18" s="1" t="s">
        <v>11</v>
      </c>
      <c r="E18" s="1"/>
      <c r="F18" s="1"/>
      <c r="G18" s="1"/>
      <c r="H18" s="1"/>
      <c r="I18" s="1"/>
      <c r="J18" s="1"/>
      <c r="K18" s="1"/>
      <c r="L18" s="1"/>
    </row>
    <row r="19" spans="1:12" ht="18" x14ac:dyDescent="0.35">
      <c r="A19" s="1"/>
      <c r="C19" s="5">
        <v>252</v>
      </c>
      <c r="D19" s="1" t="s">
        <v>10</v>
      </c>
      <c r="F19" s="1"/>
      <c r="G19" s="1"/>
      <c r="H19" s="1"/>
      <c r="I19" s="1"/>
      <c r="J19" s="1"/>
      <c r="K19" s="1"/>
      <c r="L19" s="1"/>
    </row>
    <row r="20" spans="1:12" ht="18" x14ac:dyDescent="0.35">
      <c r="A20" s="1"/>
      <c r="F20" s="1"/>
      <c r="G20" s="1"/>
      <c r="H20" s="1"/>
      <c r="I20" s="1"/>
      <c r="J20" s="1"/>
      <c r="K20" s="1"/>
      <c r="L20" s="1"/>
    </row>
    <row r="21" spans="1:12" ht="18" x14ac:dyDescent="0.35">
      <c r="A21" s="1"/>
      <c r="B21" s="11" t="s">
        <v>3</v>
      </c>
      <c r="C21" s="3" t="s">
        <v>5</v>
      </c>
      <c r="D21" s="17">
        <v>6</v>
      </c>
      <c r="E21" s="1" t="s">
        <v>2</v>
      </c>
      <c r="F21" s="1"/>
      <c r="G21" s="11" t="s">
        <v>19</v>
      </c>
      <c r="H21" s="3" t="s">
        <v>5</v>
      </c>
      <c r="I21" s="6">
        <v>5</v>
      </c>
      <c r="J21" s="1" t="s">
        <v>2</v>
      </c>
      <c r="K21" s="1"/>
      <c r="L21" s="1"/>
    </row>
    <row r="22" spans="1:12" ht="18" x14ac:dyDescent="0.35">
      <c r="A22" s="1"/>
      <c r="B22" s="1"/>
      <c r="C22" s="3" t="s">
        <v>6</v>
      </c>
      <c r="D22" s="9">
        <v>0.02</v>
      </c>
      <c r="E22" s="12"/>
      <c r="F22" s="1"/>
      <c r="G22" s="1"/>
      <c r="H22" s="3" t="s">
        <v>6</v>
      </c>
      <c r="I22" s="9">
        <v>0.03</v>
      </c>
      <c r="J22" s="1"/>
      <c r="K22" s="1"/>
      <c r="L22" s="1"/>
    </row>
    <row r="23" spans="1:12" ht="18" x14ac:dyDescent="0.35">
      <c r="A23" s="1"/>
      <c r="B23" s="1"/>
      <c r="C23" s="3" t="s">
        <v>4</v>
      </c>
      <c r="D23" s="7">
        <v>1.1000000000000001</v>
      </c>
      <c r="E23" s="12"/>
      <c r="F23" s="1"/>
      <c r="G23" s="1"/>
      <c r="H23" s="3" t="s">
        <v>4</v>
      </c>
      <c r="I23" s="7">
        <v>1.1000000000000001</v>
      </c>
      <c r="J23" s="1"/>
      <c r="K23" s="1"/>
      <c r="L23" s="1"/>
    </row>
    <row r="24" spans="1:12" ht="18" x14ac:dyDescent="0.35">
      <c r="A24" s="1"/>
      <c r="B24" s="1"/>
      <c r="C24" s="3" t="s">
        <v>33</v>
      </c>
      <c r="D24" s="8">
        <f>((((((1+D22)^(1/252))-1)*D23)+1)^252)-1</f>
        <v>2.2021781770614535E-2</v>
      </c>
      <c r="E24" s="1"/>
      <c r="F24" s="1"/>
      <c r="G24" s="1"/>
      <c r="H24" s="3" t="s">
        <v>33</v>
      </c>
      <c r="I24" s="8">
        <f>((((((1+I22)^(1/252))-1)*I23)+1)^252)-1</f>
        <v>3.304886375353222E-2</v>
      </c>
      <c r="J24" s="1"/>
      <c r="K24" s="1"/>
      <c r="L24" s="1"/>
    </row>
    <row r="25" spans="1:12" ht="18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8" x14ac:dyDescent="0.35">
      <c r="A26" s="1"/>
      <c r="B26" s="2" t="s">
        <v>7</v>
      </c>
      <c r="C26" s="1" t="s">
        <v>8</v>
      </c>
      <c r="D26" s="1"/>
      <c r="E26" s="1">
        <f>D21/C15</f>
        <v>1.1214953271028039</v>
      </c>
      <c r="F26" s="1"/>
      <c r="G26" s="2" t="s">
        <v>7</v>
      </c>
      <c r="H26" s="1" t="s">
        <v>8</v>
      </c>
      <c r="I26" s="1"/>
      <c r="J26" s="1">
        <f>I21/C15</f>
        <v>0.93457943925233655</v>
      </c>
      <c r="K26" s="1"/>
      <c r="L26" s="1"/>
    </row>
    <row r="27" spans="1:12" ht="18" x14ac:dyDescent="0.35">
      <c r="A27" s="1"/>
      <c r="B27" s="1" t="s">
        <v>12</v>
      </c>
      <c r="C27" s="10">
        <f>C16*(D21/C15)*(1+(C17*C18/360))</f>
        <v>6300000.0000000009</v>
      </c>
      <c r="D27" s="1" t="s">
        <v>17</v>
      </c>
      <c r="E27" s="14">
        <f>E26-1</f>
        <v>0.12149532710280386</v>
      </c>
      <c r="F27" s="1" t="s">
        <v>26</v>
      </c>
      <c r="G27" s="1" t="s">
        <v>12</v>
      </c>
      <c r="H27" s="10">
        <f>C16*(I21/C15)*(1+(C17*C18/360))</f>
        <v>5250000.0000000009</v>
      </c>
      <c r="I27" s="1" t="s">
        <v>17</v>
      </c>
      <c r="J27" s="13">
        <f>J26-1</f>
        <v>-6.5420560747663448E-2</v>
      </c>
      <c r="K27" s="1" t="s">
        <v>26</v>
      </c>
      <c r="L27" s="1"/>
    </row>
    <row r="28" spans="1:12" ht="18" x14ac:dyDescent="0.35">
      <c r="A28" s="1"/>
      <c r="B28" s="1"/>
      <c r="C28" s="16" t="s">
        <v>25</v>
      </c>
      <c r="D28" s="1"/>
      <c r="E28" s="1"/>
      <c r="F28" s="1"/>
      <c r="G28" s="1"/>
      <c r="H28" s="1"/>
      <c r="I28" s="1"/>
      <c r="J28" s="1"/>
      <c r="K28" s="1"/>
      <c r="L28" s="1"/>
    </row>
    <row r="29" spans="1:12" ht="18" x14ac:dyDescent="0.35">
      <c r="A29" s="1"/>
      <c r="B29" s="2" t="s">
        <v>18</v>
      </c>
      <c r="C29" s="1" t="s">
        <v>13</v>
      </c>
      <c r="D29" s="1"/>
      <c r="E29" s="1"/>
      <c r="F29" s="1"/>
      <c r="G29" s="2" t="s">
        <v>18</v>
      </c>
      <c r="H29" s="1" t="s">
        <v>13</v>
      </c>
      <c r="I29" s="1"/>
      <c r="J29" s="1"/>
      <c r="K29" s="1"/>
      <c r="L29" s="1"/>
    </row>
    <row r="30" spans="1:12" ht="18" x14ac:dyDescent="0.35">
      <c r="A30" s="1"/>
      <c r="B30" s="1" t="s">
        <v>12</v>
      </c>
      <c r="C30" s="10">
        <f>C16*(1+D24)^(C19/252)</f>
        <v>5467816.5324727874</v>
      </c>
      <c r="D30" s="1" t="s">
        <v>17</v>
      </c>
      <c r="E30" s="22">
        <f>-C27+C33</f>
        <v>-5467816.5324727874</v>
      </c>
      <c r="F30" s="1"/>
      <c r="G30" s="1" t="s">
        <v>12</v>
      </c>
      <c r="H30" s="10">
        <f>C16*(1+I24)^(C19/252)</f>
        <v>5526811.4210813977</v>
      </c>
      <c r="I30" s="1" t="s">
        <v>17</v>
      </c>
      <c r="J30" s="22">
        <f>-H27+H33</f>
        <v>-5526811.4210813977</v>
      </c>
      <c r="K30" s="1"/>
      <c r="L30" s="1"/>
    </row>
    <row r="31" spans="1:12" ht="18" x14ac:dyDescent="0.35">
      <c r="A31" s="1"/>
      <c r="B31" s="1"/>
      <c r="C31" s="16" t="s">
        <v>24</v>
      </c>
      <c r="D31" s="1"/>
      <c r="E31" s="23" t="s">
        <v>28</v>
      </c>
      <c r="F31" s="1"/>
      <c r="G31" s="1"/>
      <c r="H31" s="1"/>
      <c r="I31" s="1"/>
      <c r="J31" s="23" t="s">
        <v>28</v>
      </c>
      <c r="K31" s="1"/>
      <c r="L31" s="1"/>
    </row>
    <row r="32" spans="1:12" ht="18" x14ac:dyDescent="0.35">
      <c r="A32" s="1"/>
      <c r="B32" s="1" t="s">
        <v>14</v>
      </c>
      <c r="C32" s="1" t="s">
        <v>15</v>
      </c>
      <c r="D32" s="1"/>
      <c r="E32" s="1"/>
      <c r="F32" s="1"/>
      <c r="G32" s="1" t="s">
        <v>14</v>
      </c>
      <c r="H32" s="1" t="s">
        <v>15</v>
      </c>
      <c r="I32" s="1"/>
      <c r="J32" s="1"/>
      <c r="K32" s="1"/>
      <c r="L32" s="1"/>
    </row>
    <row r="33" spans="1:12" ht="18" x14ac:dyDescent="0.35">
      <c r="A33" s="1"/>
      <c r="B33" s="2" t="s">
        <v>16</v>
      </c>
      <c r="C33" s="10">
        <f>C27-C30</f>
        <v>832183.46752721351</v>
      </c>
      <c r="D33" s="1"/>
      <c r="E33" s="20" t="s">
        <v>29</v>
      </c>
      <c r="F33" s="1"/>
      <c r="G33" s="2" t="s">
        <v>16</v>
      </c>
      <c r="H33" s="10">
        <f>H27-H30</f>
        <v>-276811.42108139675</v>
      </c>
      <c r="I33" s="1"/>
      <c r="J33" s="20" t="s">
        <v>27</v>
      </c>
      <c r="K33" s="1"/>
      <c r="L33" s="1"/>
    </row>
    <row r="34" spans="1:12" ht="18" x14ac:dyDescent="0.35">
      <c r="A34" s="1"/>
      <c r="B34" s="1" t="s">
        <v>32</v>
      </c>
      <c r="C34" s="19">
        <f>-C33*D34</f>
        <v>-187241.28019362304</v>
      </c>
      <c r="D34" s="25">
        <v>0.22500000000000001</v>
      </c>
      <c r="E34" s="1" t="s">
        <v>30</v>
      </c>
      <c r="F34" s="1"/>
      <c r="G34" s="1"/>
      <c r="H34" s="1"/>
      <c r="I34" s="1"/>
      <c r="J34" s="1"/>
      <c r="K34" s="1"/>
      <c r="L34" s="1"/>
    </row>
    <row r="35" spans="1:12" ht="18" x14ac:dyDescent="0.35">
      <c r="A35" s="1"/>
      <c r="B35" s="1" t="s">
        <v>31</v>
      </c>
      <c r="C35" s="21">
        <f>C33+C34</f>
        <v>644942.18733359047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1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8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8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8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8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8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swap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</dc:creator>
  <cp:lastModifiedBy>beren</cp:lastModifiedBy>
  <dcterms:created xsi:type="dcterms:W3CDTF">2020-08-15T04:00:26Z</dcterms:created>
  <dcterms:modified xsi:type="dcterms:W3CDTF">2020-09-04T23:29:13Z</dcterms:modified>
</cp:coreProperties>
</file>