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My Drive\Aulas pós\Cursos Okay - USGAAP\Income Tax\"/>
    </mc:Choice>
  </mc:AlternateContent>
  <xr:revisionPtr revIDLastSave="0" documentId="13_ncr:1_{F59EB75D-5C57-4AB8-8A0D-F2F079876AF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1" i="2" l="1"/>
  <c r="B41" i="2"/>
  <c r="B23" i="2"/>
  <c r="B25" i="2"/>
  <c r="B26" i="2"/>
  <c r="C27" i="2"/>
  <c r="E54" i="2"/>
  <c r="E56" i="2" s="1"/>
  <c r="H20" i="2" s="1"/>
  <c r="B59" i="2" s="1"/>
  <c r="A17" i="2"/>
  <c r="A36" i="2" s="1"/>
  <c r="A55" i="2" s="1"/>
  <c r="B14" i="2"/>
  <c r="A14" i="2"/>
  <c r="A33" i="2" s="1"/>
  <c r="A52" i="2" s="1"/>
  <c r="B8" i="2"/>
  <c r="B9" i="2" s="1"/>
  <c r="E7" i="2"/>
  <c r="C8" i="2"/>
  <c r="C5" i="2"/>
  <c r="B16" i="2" l="1"/>
  <c r="B17" i="2"/>
  <c r="B18" i="2" s="1"/>
  <c r="B20" i="2" s="1"/>
  <c r="C9" i="2"/>
  <c r="B35" i="2"/>
  <c r="C16" i="2"/>
  <c r="B33" i="2"/>
  <c r="D8" i="2"/>
  <c r="D5" i="2"/>
  <c r="B36" i="2" l="1"/>
  <c r="B37" i="2" s="1"/>
  <c r="B39" i="2" s="1"/>
  <c r="C46" i="2" s="1"/>
  <c r="E6" i="2"/>
  <c r="E8" i="2" s="1"/>
  <c r="B54" i="2"/>
  <c r="C35" i="2"/>
  <c r="E35" i="2" s="1"/>
  <c r="E37" i="2" s="1"/>
  <c r="H18" i="2" s="1"/>
  <c r="D16" i="2"/>
  <c r="E16" i="2" s="1"/>
  <c r="E18" i="2" s="1"/>
  <c r="H16" i="2" s="1"/>
  <c r="D9" i="2"/>
  <c r="E5" i="2"/>
  <c r="B52" i="2"/>
  <c r="B40" i="2" l="1"/>
  <c r="B60" i="2"/>
  <c r="B21" i="2"/>
  <c r="B22" i="2"/>
  <c r="E9" i="2"/>
  <c r="B55" i="2"/>
  <c r="B56" i="2" s="1"/>
  <c r="B58" i="2" s="1"/>
  <c r="C65" i="2" s="1"/>
  <c r="I17" i="2" l="1"/>
  <c r="C45" i="2"/>
  <c r="B44" i="2" s="1"/>
  <c r="B42" i="2" s="1"/>
  <c r="I19" i="2"/>
  <c r="C64" i="2"/>
  <c r="B63" i="2" s="1"/>
  <c r="H15" i="2" l="1"/>
</calcChain>
</file>

<file path=xl/sharedStrings.xml><?xml version="1.0" encoding="utf-8"?>
<sst xmlns="http://schemas.openxmlformats.org/spreadsheetml/2006/main" count="54" uniqueCount="24">
  <si>
    <t>Total</t>
  </si>
  <si>
    <t>($ em milhares)</t>
  </si>
  <si>
    <t>Lucro antes dos Impostos</t>
  </si>
  <si>
    <t>Diferença temporária</t>
  </si>
  <si>
    <t>Diferença temporária:</t>
  </si>
  <si>
    <t>Lucro Tributável</t>
  </si>
  <si>
    <t>Determinação e Contabilização do Imposto de Renda - 2025</t>
  </si>
  <si>
    <t>Determinação e Contabilização do Imposto de Renda - 2026</t>
  </si>
  <si>
    <t>Determinação e Contabilização do Imposto de Renda - 2027</t>
  </si>
  <si>
    <t>Ano corrente</t>
  </si>
  <si>
    <t>Anos futuros</t>
  </si>
  <si>
    <t>Alíquota Imposto de Renda (25%)</t>
  </si>
  <si>
    <t>Passo 1: Imposto de Renda a Recolher</t>
  </si>
  <si>
    <t>Passo 4: Despesa de Imposto de Renda</t>
  </si>
  <si>
    <t>Despesa com Imposto de Renda</t>
  </si>
  <si>
    <t>Imposto de Renda a Recolher (Passo 1)</t>
  </si>
  <si>
    <t>A Scarpin Publications registrou lucro antes dos impostos de US$ 200 mil nos anos de 2025, 2026 e 2027. A demonstração do resultado de 2025 não inclui os US$ 120 mil recebidos naquele ano referentes a assinaturas de revistas de um e dois anos. Em vez disso, essa receita será reconhecida para fins contábeis em 2026 (US$ 80 mil) e 2027 (US$ 40 mil). Contudo, os US$ 120 mil foram totalmente incluídos no lucro tributável de 2025.
A alíquota de imposto de renda é de 25% em cada ano.</t>
  </si>
  <si>
    <t>Receita com Assinaturas (contábil)</t>
  </si>
  <si>
    <t>Receita com Assinaturas (fiscal)</t>
  </si>
  <si>
    <t>Receita Antecipada</t>
  </si>
  <si>
    <t>Ativo Fiscal Diferido</t>
  </si>
  <si>
    <t>Ativo Fiscal Diferido (Passo 3)</t>
  </si>
  <si>
    <t>Passo 2: saldo final DTA</t>
  </si>
  <si>
    <t>Passo 3: variação da DTA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</si>
</sst>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2" xfId="1" applyNumberFormat="1" applyFont="1" applyBorder="1"/>
    <xf numFmtId="0" fontId="2" fillId="0" borderId="0" xfId="0" applyFont="1"/>
    <xf numFmtId="0" fontId="0" fillId="0" borderId="1" xfId="0" applyBorder="1"/>
    <xf numFmtId="0" fontId="0" fillId="0" borderId="5" xfId="0" applyBorder="1"/>
    <xf numFmtId="164" fontId="0" fillId="2" borderId="0" xfId="0" applyNumberFormat="1" applyFill="1"/>
    <xf numFmtId="164" fontId="0" fillId="3" borderId="0" xfId="0" applyNumberFormat="1" applyFill="1"/>
    <xf numFmtId="164" fontId="0" fillId="2" borderId="5" xfId="0" applyNumberFormat="1" applyFill="1" applyBorder="1"/>
    <xf numFmtId="164" fontId="0" fillId="2" borderId="1" xfId="0" applyNumberFormat="1" applyFill="1" applyBorder="1"/>
    <xf numFmtId="0" fontId="0" fillId="0" borderId="3" xfId="0" applyBorder="1"/>
    <xf numFmtId="0" fontId="0" fillId="0" borderId="4" xfId="0" applyBorder="1"/>
    <xf numFmtId="164" fontId="0" fillId="4" borderId="0" xfId="0" applyNumberFormat="1" applyFill="1"/>
    <xf numFmtId="44" fontId="0" fillId="0" borderId="0" xfId="1" applyFont="1"/>
    <xf numFmtId="0" fontId="0" fillId="0" borderId="0" xfId="0" applyAlignment="1">
      <alignment horizontal="left" wrapText="1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tabSelected="1" zoomScale="160" zoomScaleNormal="160" workbookViewId="0">
      <selection sqref="A1:I1"/>
    </sheetView>
  </sheetViews>
  <sheetFormatPr defaultRowHeight="15" x14ac:dyDescent="0.25"/>
  <cols>
    <col min="1" max="1" width="46.42578125" bestFit="1" customWidth="1"/>
    <col min="2" max="2" width="13.5703125" bestFit="1" customWidth="1"/>
  </cols>
  <sheetData>
    <row r="1" spans="1:9" ht="64.5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</row>
    <row r="4" spans="1:9" x14ac:dyDescent="0.25">
      <c r="A4" t="s">
        <v>1</v>
      </c>
      <c r="B4">
        <v>2025</v>
      </c>
      <c r="C4">
        <v>2026</v>
      </c>
      <c r="D4">
        <v>2027</v>
      </c>
      <c r="E4" t="s">
        <v>0</v>
      </c>
    </row>
    <row r="5" spans="1:9" x14ac:dyDescent="0.25">
      <c r="A5" s="9" t="s">
        <v>2</v>
      </c>
      <c r="B5" s="2">
        <v>200</v>
      </c>
      <c r="C5" s="2">
        <f>+B5</f>
        <v>200</v>
      </c>
      <c r="D5" s="2">
        <f>+C5</f>
        <v>200</v>
      </c>
      <c r="E5" s="3">
        <f>SUM(B5:D5)</f>
        <v>600</v>
      </c>
    </row>
    <row r="6" spans="1:9" x14ac:dyDescent="0.25">
      <c r="A6" s="4" t="s">
        <v>17</v>
      </c>
      <c r="B6" s="2"/>
      <c r="C6" s="2">
        <v>-80</v>
      </c>
      <c r="D6" s="2">
        <v>-40</v>
      </c>
      <c r="E6" s="3">
        <f>SUM(B6:D6)</f>
        <v>-120</v>
      </c>
    </row>
    <row r="7" spans="1:9" x14ac:dyDescent="0.25">
      <c r="A7" s="4" t="s">
        <v>18</v>
      </c>
      <c r="B7" s="6">
        <v>120</v>
      </c>
      <c r="C7" s="6">
        <v>0</v>
      </c>
      <c r="D7" s="6">
        <v>0</v>
      </c>
      <c r="E7" s="7">
        <f t="shared" ref="E7" si="0">SUM(B7:D7)</f>
        <v>120</v>
      </c>
    </row>
    <row r="8" spans="1:9" x14ac:dyDescent="0.25">
      <c r="A8" s="5" t="s">
        <v>3</v>
      </c>
      <c r="B8" s="8">
        <f>SUM(B6:B7)</f>
        <v>120</v>
      </c>
      <c r="C8" s="8">
        <f t="shared" ref="C8:E8" si="1">SUM(C6:C7)</f>
        <v>-80</v>
      </c>
      <c r="D8" s="8">
        <f t="shared" si="1"/>
        <v>-40</v>
      </c>
      <c r="E8" s="8">
        <f t="shared" si="1"/>
        <v>0</v>
      </c>
    </row>
    <row r="9" spans="1:9" x14ac:dyDescent="0.25">
      <c r="A9" s="9" t="s">
        <v>5</v>
      </c>
      <c r="B9" s="2">
        <f>+B5+B8</f>
        <v>320</v>
      </c>
      <c r="C9" s="2">
        <f t="shared" ref="C9:E9" si="2">+C5+C8</f>
        <v>120</v>
      </c>
      <c r="D9" s="2">
        <f t="shared" si="2"/>
        <v>160</v>
      </c>
      <c r="E9" s="2">
        <f t="shared" si="2"/>
        <v>600</v>
      </c>
    </row>
    <row r="10" spans="1:9" x14ac:dyDescent="0.25">
      <c r="B10" s="2"/>
      <c r="C10" s="2"/>
      <c r="D10" s="2"/>
      <c r="E10" s="3"/>
    </row>
    <row r="11" spans="1:9" x14ac:dyDescent="0.25">
      <c r="A11" t="s">
        <v>6</v>
      </c>
      <c r="B11" s="2"/>
      <c r="C11" s="2"/>
      <c r="D11" s="2"/>
      <c r="E11" s="3"/>
    </row>
    <row r="12" spans="1:9" x14ac:dyDescent="0.25">
      <c r="B12" s="2" t="s">
        <v>9</v>
      </c>
      <c r="C12" s="21" t="s">
        <v>10</v>
      </c>
      <c r="D12" s="21"/>
      <c r="E12" s="21"/>
    </row>
    <row r="13" spans="1:9" x14ac:dyDescent="0.25">
      <c r="A13" t="s">
        <v>1</v>
      </c>
      <c r="B13">
        <v>2025</v>
      </c>
      <c r="C13">
        <v>2026</v>
      </c>
      <c r="D13">
        <v>2027</v>
      </c>
      <c r="E13" s="1" t="s">
        <v>0</v>
      </c>
      <c r="H13" s="22" t="s">
        <v>20</v>
      </c>
      <c r="I13" s="22"/>
    </row>
    <row r="14" spans="1:9" x14ac:dyDescent="0.25">
      <c r="A14" s="9" t="str">
        <f>+A5</f>
        <v>Lucro antes dos Impostos</v>
      </c>
      <c r="B14" s="3">
        <f>+B5</f>
        <v>200</v>
      </c>
      <c r="G14">
        <v>2024</v>
      </c>
      <c r="H14" s="19">
        <v>0</v>
      </c>
      <c r="I14" s="16"/>
    </row>
    <row r="15" spans="1:9" x14ac:dyDescent="0.25">
      <c r="A15" t="s">
        <v>4</v>
      </c>
      <c r="H15" s="15">
        <f>+B22</f>
        <v>30</v>
      </c>
      <c r="I15" s="11"/>
    </row>
    <row r="16" spans="1:9" x14ac:dyDescent="0.25">
      <c r="A16" s="4" t="s">
        <v>19</v>
      </c>
      <c r="B16" s="3">
        <f>+B8</f>
        <v>120</v>
      </c>
      <c r="C16" s="3">
        <f>+C8</f>
        <v>-80</v>
      </c>
      <c r="D16" s="3">
        <f>+D8</f>
        <v>-40</v>
      </c>
      <c r="E16" s="3">
        <f>SUM(C16:D16)</f>
        <v>-120</v>
      </c>
      <c r="G16">
        <v>2025</v>
      </c>
      <c r="H16" s="13">
        <f>-E18</f>
        <v>30</v>
      </c>
      <c r="I16" s="17"/>
    </row>
    <row r="17" spans="1:9" x14ac:dyDescent="0.25">
      <c r="A17" s="9" t="str">
        <f>+A9</f>
        <v>Lucro Tributável</v>
      </c>
      <c r="B17" s="3">
        <f>SUM(B14:B16)</f>
        <v>320</v>
      </c>
      <c r="E17" s="3"/>
      <c r="H17" s="10"/>
      <c r="I17" s="14">
        <f>-B41</f>
        <v>20</v>
      </c>
    </row>
    <row r="18" spans="1:9" x14ac:dyDescent="0.25">
      <c r="A18" t="s">
        <v>11</v>
      </c>
      <c r="B18" s="3">
        <f>+B17*25%</f>
        <v>80</v>
      </c>
      <c r="E18" s="13">
        <f>+E16*25%</f>
        <v>-30</v>
      </c>
      <c r="G18">
        <v>2026</v>
      </c>
      <c r="H18" s="13">
        <f>-E37</f>
        <v>10</v>
      </c>
      <c r="I18" s="17"/>
    </row>
    <row r="19" spans="1:9" x14ac:dyDescent="0.25">
      <c r="B19" s="3"/>
      <c r="E19" s="3"/>
      <c r="H19" s="10"/>
      <c r="I19" s="14">
        <f>-B60</f>
        <v>10</v>
      </c>
    </row>
    <row r="20" spans="1:9" x14ac:dyDescent="0.25">
      <c r="A20" t="s">
        <v>12</v>
      </c>
      <c r="B20" s="12">
        <f>+B18</f>
        <v>80</v>
      </c>
      <c r="E20" s="3"/>
      <c r="G20">
        <v>2027</v>
      </c>
      <c r="H20" s="13">
        <f>-E56</f>
        <v>0</v>
      </c>
      <c r="I20" s="17"/>
    </row>
    <row r="21" spans="1:9" x14ac:dyDescent="0.25">
      <c r="A21" t="s">
        <v>22</v>
      </c>
      <c r="B21" s="13">
        <f>+H16</f>
        <v>30</v>
      </c>
      <c r="E21" s="3"/>
    </row>
    <row r="22" spans="1:9" x14ac:dyDescent="0.25">
      <c r="A22" t="s">
        <v>23</v>
      </c>
      <c r="B22" s="12">
        <f>+H16-H14</f>
        <v>30</v>
      </c>
      <c r="E22" s="3"/>
    </row>
    <row r="23" spans="1:9" x14ac:dyDescent="0.25">
      <c r="A23" t="s">
        <v>13</v>
      </c>
      <c r="B23" s="18">
        <f>B25</f>
        <v>50</v>
      </c>
      <c r="E23" s="3"/>
    </row>
    <row r="24" spans="1:9" x14ac:dyDescent="0.25">
      <c r="B24" s="3"/>
      <c r="E24" s="3"/>
    </row>
    <row r="25" spans="1:9" x14ac:dyDescent="0.25">
      <c r="A25" t="s">
        <v>14</v>
      </c>
      <c r="B25" s="18">
        <f>C27-B26</f>
        <v>50</v>
      </c>
      <c r="D25" s="23"/>
    </row>
    <row r="26" spans="1:9" x14ac:dyDescent="0.25">
      <c r="A26" s="4" t="s">
        <v>21</v>
      </c>
      <c r="B26" s="3">
        <f>+B22</f>
        <v>30</v>
      </c>
    </row>
    <row r="27" spans="1:9" x14ac:dyDescent="0.25">
      <c r="A27" s="4" t="s">
        <v>15</v>
      </c>
      <c r="C27" s="3">
        <f>+B20</f>
        <v>80</v>
      </c>
    </row>
    <row r="30" spans="1:9" x14ac:dyDescent="0.25">
      <c r="A30" t="s">
        <v>7</v>
      </c>
      <c r="B30" s="2"/>
      <c r="C30" s="2"/>
      <c r="D30" s="2"/>
      <c r="E30" s="3"/>
    </row>
    <row r="31" spans="1:9" x14ac:dyDescent="0.25">
      <c r="B31" s="2" t="s">
        <v>9</v>
      </c>
      <c r="C31" s="21" t="s">
        <v>10</v>
      </c>
      <c r="D31" s="21"/>
      <c r="E31" s="21"/>
    </row>
    <row r="32" spans="1:9" x14ac:dyDescent="0.25">
      <c r="A32" t="s">
        <v>1</v>
      </c>
      <c r="B32">
        <v>2026</v>
      </c>
      <c r="C32">
        <v>2027</v>
      </c>
      <c r="E32" s="1" t="s">
        <v>0</v>
      </c>
    </row>
    <row r="33" spans="1:5" x14ac:dyDescent="0.25">
      <c r="A33" s="9" t="str">
        <f>+A14</f>
        <v>Lucro antes dos Impostos</v>
      </c>
      <c r="B33" s="3">
        <f>+C5</f>
        <v>200</v>
      </c>
    </row>
    <row r="34" spans="1:5" x14ac:dyDescent="0.25">
      <c r="A34" t="s">
        <v>4</v>
      </c>
    </row>
    <row r="35" spans="1:5" x14ac:dyDescent="0.25">
      <c r="A35" s="4" t="s">
        <v>19</v>
      </c>
      <c r="B35" s="3">
        <f>+C8</f>
        <v>-80</v>
      </c>
      <c r="C35" s="3">
        <f>+D8</f>
        <v>-40</v>
      </c>
      <c r="D35" s="3"/>
      <c r="E35" s="3">
        <f>SUM(C35:D35)</f>
        <v>-40</v>
      </c>
    </row>
    <row r="36" spans="1:5" x14ac:dyDescent="0.25">
      <c r="A36" s="9" t="str">
        <f>+A17</f>
        <v>Lucro Tributável</v>
      </c>
      <c r="B36" s="3">
        <f>SUM(B33:B35)</f>
        <v>120</v>
      </c>
      <c r="E36" s="3"/>
    </row>
    <row r="37" spans="1:5" x14ac:dyDescent="0.25">
      <c r="A37" t="s">
        <v>11</v>
      </c>
      <c r="B37" s="3">
        <f>+B36*25%</f>
        <v>30</v>
      </c>
      <c r="E37" s="13">
        <f>+E35*25%</f>
        <v>-10</v>
      </c>
    </row>
    <row r="38" spans="1:5" x14ac:dyDescent="0.25">
      <c r="B38" s="3"/>
      <c r="E38" s="3"/>
    </row>
    <row r="39" spans="1:5" x14ac:dyDescent="0.25">
      <c r="A39" t="s">
        <v>12</v>
      </c>
      <c r="B39" s="12">
        <f>+B37</f>
        <v>30</v>
      </c>
      <c r="E39" s="3"/>
    </row>
    <row r="40" spans="1:5" x14ac:dyDescent="0.25">
      <c r="A40" t="s">
        <v>22</v>
      </c>
      <c r="B40" s="3">
        <f>+H18</f>
        <v>10</v>
      </c>
      <c r="E40" s="3"/>
    </row>
    <row r="41" spans="1:5" x14ac:dyDescent="0.25">
      <c r="A41" t="s">
        <v>23</v>
      </c>
      <c r="B41" s="12">
        <f>+H18-H16</f>
        <v>-20</v>
      </c>
      <c r="E41" s="3"/>
    </row>
    <row r="42" spans="1:5" x14ac:dyDescent="0.25">
      <c r="A42" t="s">
        <v>13</v>
      </c>
      <c r="B42" s="18">
        <f>+B44</f>
        <v>50</v>
      </c>
      <c r="E42" s="3"/>
    </row>
    <row r="43" spans="1:5" x14ac:dyDescent="0.25">
      <c r="B43" s="3"/>
      <c r="E43" s="3"/>
    </row>
    <row r="44" spans="1:5" x14ac:dyDescent="0.25">
      <c r="A44" t="s">
        <v>14</v>
      </c>
      <c r="B44" s="18">
        <f>SUM(C45:C46)</f>
        <v>50</v>
      </c>
    </row>
    <row r="45" spans="1:5" x14ac:dyDescent="0.25">
      <c r="A45" s="4" t="s">
        <v>21</v>
      </c>
      <c r="C45" s="3">
        <f>-B41</f>
        <v>20</v>
      </c>
    </row>
    <row r="46" spans="1:5" x14ac:dyDescent="0.25">
      <c r="A46" s="4" t="s">
        <v>15</v>
      </c>
      <c r="C46" s="3">
        <f>+B39</f>
        <v>30</v>
      </c>
    </row>
    <row r="49" spans="1:5" x14ac:dyDescent="0.25">
      <c r="A49" t="s">
        <v>8</v>
      </c>
      <c r="B49" s="2"/>
      <c r="C49" s="2"/>
      <c r="D49" s="2"/>
      <c r="E49" s="3"/>
    </row>
    <row r="50" spans="1:5" x14ac:dyDescent="0.25">
      <c r="B50" s="2" t="s">
        <v>9</v>
      </c>
      <c r="C50" s="21" t="s">
        <v>10</v>
      </c>
      <c r="D50" s="21"/>
      <c r="E50" s="21"/>
    </row>
    <row r="51" spans="1:5" x14ac:dyDescent="0.25">
      <c r="A51" t="s">
        <v>1</v>
      </c>
      <c r="B51">
        <v>2027</v>
      </c>
      <c r="E51" s="1" t="s">
        <v>0</v>
      </c>
    </row>
    <row r="52" spans="1:5" x14ac:dyDescent="0.25">
      <c r="A52" s="9" t="str">
        <f>+A33</f>
        <v>Lucro antes dos Impostos</v>
      </c>
      <c r="B52" s="3">
        <f>+D5</f>
        <v>200</v>
      </c>
    </row>
    <row r="53" spans="1:5" x14ac:dyDescent="0.25">
      <c r="A53" t="s">
        <v>4</v>
      </c>
    </row>
    <row r="54" spans="1:5" x14ac:dyDescent="0.25">
      <c r="A54" s="4" t="s">
        <v>19</v>
      </c>
      <c r="B54" s="3">
        <f>+D8</f>
        <v>-40</v>
      </c>
      <c r="C54" s="3"/>
      <c r="D54" s="3"/>
      <c r="E54" s="3">
        <f>SUM(C54:D54)</f>
        <v>0</v>
      </c>
    </row>
    <row r="55" spans="1:5" x14ac:dyDescent="0.25">
      <c r="A55" s="9" t="str">
        <f>+A36</f>
        <v>Lucro Tributável</v>
      </c>
      <c r="B55" s="3">
        <f>SUM(B52:B54)</f>
        <v>160</v>
      </c>
      <c r="E55" s="3"/>
    </row>
    <row r="56" spans="1:5" x14ac:dyDescent="0.25">
      <c r="A56" t="s">
        <v>11</v>
      </c>
      <c r="B56" s="3">
        <f>+B55*25%</f>
        <v>40</v>
      </c>
      <c r="E56" s="13">
        <f>+E54*25%</f>
        <v>0</v>
      </c>
    </row>
    <row r="57" spans="1:5" x14ac:dyDescent="0.25">
      <c r="B57" s="3"/>
      <c r="E57" s="3"/>
    </row>
    <row r="58" spans="1:5" x14ac:dyDescent="0.25">
      <c r="A58" t="s">
        <v>12</v>
      </c>
      <c r="B58" s="12">
        <f>+B56</f>
        <v>40</v>
      </c>
      <c r="E58" s="3"/>
    </row>
    <row r="59" spans="1:5" x14ac:dyDescent="0.25">
      <c r="A59" t="s">
        <v>22</v>
      </c>
      <c r="B59" s="3">
        <f>+H20</f>
        <v>0</v>
      </c>
      <c r="E59" s="3"/>
    </row>
    <row r="60" spans="1:5" x14ac:dyDescent="0.25">
      <c r="A60" t="s">
        <v>23</v>
      </c>
      <c r="B60" s="12">
        <f>+H20-H18</f>
        <v>-10</v>
      </c>
      <c r="E60" s="3"/>
    </row>
    <row r="61" spans="1:5" x14ac:dyDescent="0.25">
      <c r="A61" t="s">
        <v>13</v>
      </c>
      <c r="B61" s="18">
        <f>B63</f>
        <v>50</v>
      </c>
      <c r="E61" s="3"/>
    </row>
    <row r="62" spans="1:5" x14ac:dyDescent="0.25">
      <c r="B62" s="3"/>
      <c r="E62" s="3"/>
    </row>
    <row r="63" spans="1:5" x14ac:dyDescent="0.25">
      <c r="A63" t="s">
        <v>14</v>
      </c>
      <c r="B63" s="18">
        <f>SUM(C64:C65)</f>
        <v>50</v>
      </c>
    </row>
    <row r="64" spans="1:5" x14ac:dyDescent="0.25">
      <c r="A64" s="4" t="s">
        <v>21</v>
      </c>
      <c r="C64" s="3">
        <f>-B60</f>
        <v>10</v>
      </c>
    </row>
    <row r="65" spans="1:3" x14ac:dyDescent="0.25">
      <c r="A65" s="4" t="s">
        <v>15</v>
      </c>
      <c r="C65" s="3">
        <f>+B58</f>
        <v>40</v>
      </c>
    </row>
  </sheetData>
  <mergeCells count="5">
    <mergeCell ref="A1:I1"/>
    <mergeCell ref="C12:E12"/>
    <mergeCell ref="H13:I13"/>
    <mergeCell ref="C31:E31"/>
    <mergeCell ref="C50:E5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356cb1e-6d86-4dae-a983-fa46a00b040a}" enabled="1" method="Standard" siteId="{4881a8fa-b252-4912-b93a-7806c41bb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DTA</vt:lpstr>
    </vt:vector>
  </TitlesOfParts>
  <Company>Concordia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Eduardo Scarpin</dc:creator>
  <cp:lastModifiedBy>Jorge Eduardo Scarpin</cp:lastModifiedBy>
  <dcterms:created xsi:type="dcterms:W3CDTF">2020-10-08T01:22:56Z</dcterms:created>
  <dcterms:modified xsi:type="dcterms:W3CDTF">2025-10-20T18:34:27Z</dcterms:modified>
</cp:coreProperties>
</file>