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ovo 2024\.ELITE BANCARIA\cursos\online\2. produtos bancarios\modulo 2 credito\"/>
    </mc:Choice>
  </mc:AlternateContent>
  <xr:revisionPtr revIDLastSave="0" documentId="13_ncr:1_{16550D9D-FA40-4DDF-B963-2E68825AC810}" xr6:coauthVersionLast="47" xr6:coauthVersionMax="47" xr10:uidLastSave="{00000000-0000-0000-0000-000000000000}"/>
  <bookViews>
    <workbookView xWindow="-110" yWindow="-110" windowWidth="19420" windowHeight="11020" activeTab="1" xr2:uid="{A7240727-D5F6-4277-B326-58055959C0C0}"/>
  </bookViews>
  <sheets>
    <sheet name="Prefixado_final" sheetId="1" r:id="rId1"/>
    <sheet name="Prefixado_parcelad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M8" i="2"/>
  <c r="M7" i="2"/>
  <c r="P6" i="1"/>
  <c r="M10" i="2"/>
  <c r="L11" i="2" l="1"/>
  <c r="N7" i="2"/>
  <c r="N8" i="2" s="1"/>
  <c r="N9" i="2" s="1"/>
  <c r="N10" i="2" s="1"/>
  <c r="F9" i="2"/>
  <c r="T15" i="1"/>
  <c r="T9" i="1"/>
  <c r="V17" i="1" l="1"/>
  <c r="M11" i="2"/>
</calcChain>
</file>

<file path=xl/sharedStrings.xml><?xml version="1.0" encoding="utf-8"?>
<sst xmlns="http://schemas.openxmlformats.org/spreadsheetml/2006/main" count="63" uniqueCount="48">
  <si>
    <t>Prazo</t>
  </si>
  <si>
    <t>dias</t>
  </si>
  <si>
    <t>Prazo da taxa</t>
  </si>
  <si>
    <t xml:space="preserve">VF </t>
  </si>
  <si>
    <t>?</t>
  </si>
  <si>
    <t>Taxa de Juros (i)</t>
  </si>
  <si>
    <t>VF = VP x ( 1 + i )</t>
  </si>
  <si>
    <t>Prazo operação</t>
  </si>
  <si>
    <t>Cálculo Passo a Passo</t>
  </si>
  <si>
    <t>VF</t>
  </si>
  <si>
    <t>Fórmula automática</t>
  </si>
  <si>
    <t>Valor Futuro</t>
  </si>
  <si>
    <t>Alíquota:</t>
  </si>
  <si>
    <t>IOF</t>
  </si>
  <si>
    <t>Cálculo dos Impostos</t>
  </si>
  <si>
    <t>CAPITAL DE GIRO</t>
  </si>
  <si>
    <t>Valor do empréstimo (VP)</t>
  </si>
  <si>
    <t>por dia</t>
  </si>
  <si>
    <t>IOF Adicional</t>
  </si>
  <si>
    <t>0,38% x 100.000 =</t>
  </si>
  <si>
    <t>Prefixado</t>
  </si>
  <si>
    <t>do empréstimo</t>
  </si>
  <si>
    <t>sobre valor</t>
  </si>
  <si>
    <t>Principal e Juros pagos no final</t>
  </si>
  <si>
    <t>ao ano</t>
  </si>
  <si>
    <t>Base para taxa de juros</t>
  </si>
  <si>
    <t>IOF Total</t>
  </si>
  <si>
    <t>Parcelado</t>
  </si>
  <si>
    <t>Data da contratação:</t>
  </si>
  <si>
    <t>Data do vencimento:</t>
  </si>
  <si>
    <t>Período</t>
  </si>
  <si>
    <t>Qtde dias</t>
  </si>
  <si>
    <t>corridos</t>
  </si>
  <si>
    <t>Amortização</t>
  </si>
  <si>
    <t>Principal</t>
  </si>
  <si>
    <t>e Juros</t>
  </si>
  <si>
    <t>Saldo</t>
  </si>
  <si>
    <t>Devedor</t>
  </si>
  <si>
    <t>Total</t>
  </si>
  <si>
    <t>VF = 100.000 * ( 1 + 0,38)</t>
  </si>
  <si>
    <t>VF = 100.000 * ( 1,38)</t>
  </si>
  <si>
    <t>VF = 100.000 * (1,38)^0,1556</t>
  </si>
  <si>
    <t>VF = 105.137,82</t>
  </si>
  <si>
    <t>01/10/2015 a 31/10/2015</t>
  </si>
  <si>
    <t>01/10/2015 a 30/11/2015</t>
  </si>
  <si>
    <t>01/10/2015 a 31/12/2015</t>
  </si>
  <si>
    <t>01/10/2015 a 31/01/2016</t>
  </si>
  <si>
    <t>0,0082% x 56 x 100.000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</si>
</sst>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%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.5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u/>
      <sz val="10.5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u/>
      <sz val="8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5" xfId="0" applyFont="1" applyBorder="1"/>
    <xf numFmtId="4" fontId="3" fillId="0" borderId="5" xfId="0" applyNumberFormat="1" applyFont="1" applyBorder="1"/>
    <xf numFmtId="0" fontId="3" fillId="0" borderId="8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/>
    <xf numFmtId="16" fontId="5" fillId="0" borderId="4" xfId="0" applyNumberFormat="1" applyFont="1" applyBorder="1"/>
    <xf numFmtId="1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" fontId="5" fillId="0" borderId="0" xfId="0" applyNumberFormat="1" applyFont="1"/>
    <xf numFmtId="16" fontId="5" fillId="0" borderId="6" xfId="0" applyNumberFormat="1" applyFont="1" applyBorder="1"/>
    <xf numFmtId="10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0" applyFont="1"/>
    <xf numFmtId="43" fontId="8" fillId="0" borderId="0" xfId="0" applyNumberFormat="1" applyFont="1"/>
    <xf numFmtId="43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6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/>
    <xf numFmtId="43" fontId="0" fillId="0" borderId="0" xfId="1" applyFont="1" applyFill="1" applyBorder="1"/>
    <xf numFmtId="43" fontId="0" fillId="0" borderId="0" xfId="1" applyFont="1" applyBorder="1"/>
    <xf numFmtId="0" fontId="3" fillId="0" borderId="6" xfId="0" applyFont="1" applyBorder="1"/>
    <xf numFmtId="0" fontId="3" fillId="0" borderId="7" xfId="0" applyFont="1" applyBorder="1"/>
    <xf numFmtId="164" fontId="3" fillId="0" borderId="7" xfId="0" applyNumberFormat="1" applyFont="1" applyBorder="1"/>
    <xf numFmtId="43" fontId="0" fillId="0" borderId="7" xfId="1" applyFont="1" applyFill="1" applyBorder="1"/>
    <xf numFmtId="43" fontId="0" fillId="0" borderId="7" xfId="1" applyFont="1" applyBorder="1"/>
    <xf numFmtId="0" fontId="9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10" fontId="3" fillId="0" borderId="0" xfId="0" applyNumberFormat="1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0" fontId="2" fillId="0" borderId="9" xfId="0" applyNumberFormat="1" applyFont="1" applyBorder="1" applyAlignment="1">
      <alignment horizontal="center"/>
    </xf>
    <xf numFmtId="10" fontId="2" fillId="2" borderId="9" xfId="0" applyNumberFormat="1" applyFont="1" applyFill="1" applyBorder="1" applyAlignment="1">
      <alignment horizontal="center"/>
    </xf>
    <xf numFmtId="0" fontId="0" fillId="3" borderId="0" xfId="0" applyFill="1"/>
    <xf numFmtId="0" fontId="8" fillId="3" borderId="0" xfId="0" applyFont="1" applyFill="1"/>
    <xf numFmtId="0" fontId="0" fillId="3" borderId="0" xfId="0" applyFill="1" applyAlignment="1">
      <alignment horizontal="right"/>
    </xf>
    <xf numFmtId="43" fontId="8" fillId="2" borderId="9" xfId="1" applyFont="1" applyFill="1" applyBorder="1"/>
    <xf numFmtId="164" fontId="0" fillId="3" borderId="0" xfId="0" applyNumberFormat="1" applyFill="1"/>
    <xf numFmtId="2" fontId="8" fillId="3" borderId="0" xfId="0" applyNumberFormat="1" applyFont="1" applyFill="1"/>
    <xf numFmtId="10" fontId="0" fillId="3" borderId="0" xfId="0" applyNumberFormat="1" applyFill="1"/>
    <xf numFmtId="2" fontId="0" fillId="3" borderId="0" xfId="0" applyNumberFormat="1" applyFill="1"/>
    <xf numFmtId="10" fontId="12" fillId="3" borderId="0" xfId="0" applyNumberFormat="1" applyFont="1" applyFill="1"/>
    <xf numFmtId="2" fontId="8" fillId="2" borderId="9" xfId="0" applyNumberFormat="1" applyFont="1" applyFill="1" applyBorder="1"/>
    <xf numFmtId="0" fontId="14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4" fontId="13" fillId="0" borderId="9" xfId="0" applyNumberFormat="1" applyFont="1" applyBorder="1" applyAlignment="1">
      <alignment horizontal="center"/>
    </xf>
    <xf numFmtId="43" fontId="0" fillId="0" borderId="9" xfId="1" applyFont="1" applyFill="1" applyBorder="1"/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165" fontId="9" fillId="0" borderId="9" xfId="0" applyNumberFormat="1" applyFont="1" applyBorder="1"/>
    <xf numFmtId="43" fontId="8" fillId="0" borderId="9" xfId="1" applyFont="1" applyFill="1" applyBorder="1"/>
    <xf numFmtId="43" fontId="0" fillId="2" borderId="9" xfId="1" applyFont="1" applyFill="1" applyBorder="1"/>
    <xf numFmtId="0" fontId="3" fillId="5" borderId="4" xfId="0" applyFont="1" applyFill="1" applyBorder="1"/>
    <xf numFmtId="4" fontId="3" fillId="5" borderId="0" xfId="0" applyNumberFormat="1" applyFont="1" applyFill="1"/>
    <xf numFmtId="0" fontId="3" fillId="5" borderId="5" xfId="0" applyFont="1" applyFill="1" applyBorder="1"/>
    <xf numFmtId="14" fontId="0" fillId="5" borderId="0" xfId="0" applyNumberFormat="1" applyFill="1"/>
    <xf numFmtId="0" fontId="0" fillId="5" borderId="5" xfId="0" applyFill="1" applyBorder="1"/>
    <xf numFmtId="0" fontId="3" fillId="5" borderId="0" xfId="0" applyFont="1" applyFill="1" applyAlignment="1">
      <alignment horizontal="right"/>
    </xf>
    <xf numFmtId="9" fontId="3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5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DEBF4-38E7-45EC-99E5-7915CF59A8C7}">
  <sheetPr>
    <tabColor theme="8" tint="-0.249977111117893"/>
  </sheetPr>
  <dimension ref="E1:W21"/>
  <sheetViews>
    <sheetView showGridLines="0" topLeftCell="G1" zoomScale="90" zoomScaleNormal="90" workbookViewId="0">
      <selection activeCell="V17" sqref="V17"/>
    </sheetView>
  </sheetViews>
  <sheetFormatPr defaultRowHeight="14.5" x14ac:dyDescent="0.35"/>
  <cols>
    <col min="4" max="4" width="43" customWidth="1"/>
    <col min="5" max="5" width="24.7265625" customWidth="1"/>
    <col min="6" max="6" width="10.54296875" customWidth="1"/>
    <col min="7" max="7" width="8.1796875" customWidth="1"/>
    <col min="8" max="8" width="2.7265625" customWidth="1"/>
    <col min="9" max="9" width="5.453125" customWidth="1"/>
    <col min="10" max="10" width="24.54296875" customWidth="1"/>
    <col min="11" max="11" width="11" bestFit="1" customWidth="1"/>
    <col min="12" max="12" width="4.7265625" customWidth="1"/>
    <col min="13" max="14" width="3.453125" customWidth="1"/>
    <col min="15" max="15" width="12.453125" customWidth="1"/>
    <col min="16" max="16" width="16.81640625" bestFit="1" customWidth="1"/>
    <col min="17" max="17" width="3.453125" customWidth="1"/>
    <col min="18" max="19" width="3.54296875" customWidth="1"/>
    <col min="21" max="21" width="10.1796875" customWidth="1"/>
    <col min="22" max="22" width="15.1796875" customWidth="1"/>
    <col min="23" max="23" width="3.7265625" customWidth="1"/>
  </cols>
  <sheetData>
    <row r="1" spans="5:23" x14ac:dyDescent="0.35">
      <c r="E1" s="2"/>
      <c r="F1" s="3"/>
      <c r="G1" s="3"/>
      <c r="H1" s="3"/>
      <c r="I1" s="3"/>
      <c r="J1" s="3"/>
      <c r="K1" s="3"/>
      <c r="L1" s="3"/>
    </row>
    <row r="2" spans="5:23" x14ac:dyDescent="0.35">
      <c r="E2" s="79" t="s">
        <v>15</v>
      </c>
      <c r="F2" s="80"/>
      <c r="G2" s="81"/>
      <c r="H2" s="3"/>
      <c r="I2" s="79" t="s">
        <v>8</v>
      </c>
      <c r="J2" s="80"/>
      <c r="K2" s="80"/>
      <c r="L2" s="81"/>
      <c r="N2" s="79" t="s">
        <v>10</v>
      </c>
      <c r="O2" s="80"/>
      <c r="P2" s="80"/>
      <c r="Q2" s="81"/>
      <c r="S2" s="79" t="s">
        <v>14</v>
      </c>
      <c r="T2" s="80"/>
      <c r="U2" s="80"/>
      <c r="V2" s="80"/>
      <c r="W2" s="81"/>
    </row>
    <row r="3" spans="5:23" x14ac:dyDescent="0.35">
      <c r="E3" s="82" t="s">
        <v>20</v>
      </c>
      <c r="F3" s="83"/>
      <c r="G3" s="84"/>
      <c r="H3" s="3"/>
      <c r="I3" s="7"/>
      <c r="J3" s="8"/>
      <c r="K3" s="14"/>
      <c r="L3" s="4"/>
      <c r="N3" s="19"/>
      <c r="Q3" s="20"/>
      <c r="S3" s="19"/>
      <c r="W3" s="20"/>
    </row>
    <row r="4" spans="5:23" x14ac:dyDescent="0.35">
      <c r="E4" s="76" t="s">
        <v>23</v>
      </c>
      <c r="F4" s="77"/>
      <c r="G4" s="78"/>
      <c r="H4" s="3"/>
      <c r="I4" s="10"/>
      <c r="J4" s="3"/>
      <c r="K4" s="3"/>
      <c r="L4" s="4"/>
      <c r="N4" s="19"/>
      <c r="Q4" s="20"/>
      <c r="S4" s="19"/>
      <c r="W4" s="20"/>
    </row>
    <row r="5" spans="5:23" ht="12.75" customHeight="1" x14ac:dyDescent="0.35">
      <c r="E5" s="10"/>
      <c r="F5" s="3"/>
      <c r="G5" s="4"/>
      <c r="H5" s="3"/>
      <c r="I5" s="7"/>
      <c r="J5" s="8"/>
      <c r="K5" s="40" t="s">
        <v>7</v>
      </c>
      <c r="L5" s="4"/>
      <c r="N5" s="19"/>
      <c r="O5" s="47"/>
      <c r="P5" s="47"/>
      <c r="Q5" s="20"/>
      <c r="S5" s="19"/>
      <c r="T5" s="48" t="s">
        <v>13</v>
      </c>
      <c r="U5" s="47"/>
      <c r="V5" s="47"/>
      <c r="W5" s="20"/>
    </row>
    <row r="6" spans="5:23" x14ac:dyDescent="0.35">
      <c r="E6" s="68" t="s">
        <v>16</v>
      </c>
      <c r="F6" s="69">
        <v>100000</v>
      </c>
      <c r="G6" s="70"/>
      <c r="H6" s="3"/>
      <c r="I6" s="9"/>
      <c r="J6" s="41" t="s">
        <v>6</v>
      </c>
      <c r="K6" s="14" t="s">
        <v>2</v>
      </c>
      <c r="L6" s="5"/>
      <c r="N6" s="19"/>
      <c r="O6" s="48" t="s">
        <v>9</v>
      </c>
      <c r="P6" s="50">
        <f>(F6)*((1+F8)^(F7/F9))</f>
        <v>105137.82028590748</v>
      </c>
      <c r="Q6" s="20"/>
      <c r="S6" s="19"/>
      <c r="T6" s="47" t="s">
        <v>12</v>
      </c>
      <c r="U6" s="51">
        <v>8.2000000000000001E-5</v>
      </c>
      <c r="V6" s="47" t="s">
        <v>17</v>
      </c>
      <c r="W6" s="20"/>
    </row>
    <row r="7" spans="5:23" x14ac:dyDescent="0.35">
      <c r="E7" s="68" t="s">
        <v>0</v>
      </c>
      <c r="F7" s="73">
        <v>56</v>
      </c>
      <c r="G7" s="70" t="s">
        <v>1</v>
      </c>
      <c r="H7" s="3"/>
      <c r="I7" s="10"/>
      <c r="J7" s="3"/>
      <c r="K7" s="3"/>
      <c r="L7" s="5"/>
      <c r="M7" s="1"/>
      <c r="N7" s="19"/>
      <c r="O7" s="49" t="s">
        <v>11</v>
      </c>
      <c r="P7" s="47"/>
      <c r="Q7" s="20"/>
      <c r="S7" s="19"/>
      <c r="T7" s="47"/>
      <c r="U7" s="47"/>
      <c r="V7" s="47"/>
      <c r="W7" s="20"/>
    </row>
    <row r="8" spans="5:23" x14ac:dyDescent="0.35">
      <c r="E8" s="68" t="s">
        <v>5</v>
      </c>
      <c r="F8" s="74">
        <v>0.38</v>
      </c>
      <c r="G8" s="70" t="s">
        <v>24</v>
      </c>
      <c r="H8" s="3"/>
      <c r="I8" s="11"/>
      <c r="J8" s="42"/>
      <c r="K8" s="43">
        <v>56</v>
      </c>
      <c r="L8" s="4"/>
      <c r="N8" s="21"/>
      <c r="O8" s="22"/>
      <c r="P8" s="22"/>
      <c r="Q8" s="23"/>
      <c r="S8" s="19"/>
      <c r="T8" s="47" t="s">
        <v>47</v>
      </c>
      <c r="U8" s="47"/>
      <c r="V8" s="47"/>
      <c r="W8" s="20"/>
    </row>
    <row r="9" spans="5:23" x14ac:dyDescent="0.35">
      <c r="E9" s="68" t="s">
        <v>25</v>
      </c>
      <c r="F9" s="73">
        <v>360</v>
      </c>
      <c r="G9" s="70" t="s">
        <v>1</v>
      </c>
      <c r="H9" s="3"/>
      <c r="I9" s="11"/>
      <c r="J9" s="12" t="s">
        <v>39</v>
      </c>
      <c r="K9" s="44">
        <v>360</v>
      </c>
      <c r="L9" s="4"/>
      <c r="S9" s="19"/>
      <c r="T9" s="52">
        <f>U6*F7*F6</f>
        <v>459.2</v>
      </c>
      <c r="U9" s="47"/>
      <c r="V9" s="47"/>
      <c r="W9" s="20"/>
    </row>
    <row r="10" spans="5:23" x14ac:dyDescent="0.35">
      <c r="E10" s="68" t="s">
        <v>3</v>
      </c>
      <c r="F10" s="75" t="s">
        <v>4</v>
      </c>
      <c r="G10" s="70"/>
      <c r="H10" s="3"/>
      <c r="I10" s="11"/>
      <c r="J10" s="12"/>
      <c r="K10" s="13"/>
      <c r="L10" s="4"/>
      <c r="P10" s="26"/>
      <c r="S10" s="19"/>
      <c r="T10" s="47"/>
      <c r="U10" s="53"/>
      <c r="V10" s="47"/>
      <c r="W10" s="20"/>
    </row>
    <row r="11" spans="5:23" x14ac:dyDescent="0.35">
      <c r="E11" s="10"/>
      <c r="F11" s="3"/>
      <c r="G11" s="4"/>
      <c r="H11" s="3"/>
      <c r="I11" s="11"/>
      <c r="J11" s="12"/>
      <c r="K11" s="43">
        <v>56</v>
      </c>
      <c r="L11" s="4"/>
      <c r="S11" s="19"/>
      <c r="T11" s="48" t="s">
        <v>18</v>
      </c>
      <c r="U11" s="47"/>
      <c r="V11" s="47"/>
      <c r="W11" s="20"/>
    </row>
    <row r="12" spans="5:23" x14ac:dyDescent="0.35">
      <c r="E12" s="10"/>
      <c r="F12" s="3"/>
      <c r="G12" s="4"/>
      <c r="H12" s="3"/>
      <c r="I12" s="11"/>
      <c r="J12" s="12" t="s">
        <v>40</v>
      </c>
      <c r="K12" s="44">
        <v>360</v>
      </c>
      <c r="L12" s="4"/>
      <c r="S12" s="19"/>
      <c r="T12" s="47" t="s">
        <v>12</v>
      </c>
      <c r="U12" s="53">
        <v>3.8E-3</v>
      </c>
      <c r="V12" s="47" t="s">
        <v>22</v>
      </c>
      <c r="W12" s="20"/>
    </row>
    <row r="13" spans="5:23" x14ac:dyDescent="0.35">
      <c r="E13" s="10"/>
      <c r="F13" s="3"/>
      <c r="G13" s="4"/>
      <c r="H13" s="3"/>
      <c r="I13" s="11"/>
      <c r="J13" s="12"/>
      <c r="K13" s="13"/>
      <c r="L13" s="4"/>
      <c r="S13" s="19"/>
      <c r="T13" s="47"/>
      <c r="U13" s="47"/>
      <c r="V13" s="54" t="s">
        <v>21</v>
      </c>
      <c r="W13" s="20"/>
    </row>
    <row r="14" spans="5:23" x14ac:dyDescent="0.35">
      <c r="E14" s="10"/>
      <c r="F14" s="3"/>
      <c r="G14" s="4"/>
      <c r="H14" s="3"/>
      <c r="I14" s="11"/>
      <c r="J14" s="12" t="s">
        <v>41</v>
      </c>
      <c r="K14" s="13"/>
      <c r="L14" s="4"/>
      <c r="N14" s="27"/>
      <c r="S14" s="19"/>
      <c r="T14" s="47" t="s">
        <v>19</v>
      </c>
      <c r="U14" s="47"/>
      <c r="V14" s="55"/>
      <c r="W14" s="20"/>
    </row>
    <row r="15" spans="5:23" x14ac:dyDescent="0.35">
      <c r="E15" s="10"/>
      <c r="F15" s="3"/>
      <c r="G15" s="4"/>
      <c r="H15" s="3"/>
      <c r="I15" s="11"/>
      <c r="J15" s="12"/>
      <c r="K15" s="13"/>
      <c r="L15" s="4"/>
      <c r="S15" s="19"/>
      <c r="T15" s="52">
        <f>U12*F6</f>
        <v>380</v>
      </c>
      <c r="U15" s="47"/>
      <c r="V15" s="54"/>
      <c r="W15" s="20"/>
    </row>
    <row r="16" spans="5:23" x14ac:dyDescent="0.35">
      <c r="E16" s="10"/>
      <c r="F16" s="3"/>
      <c r="G16" s="4"/>
      <c r="H16" s="3"/>
      <c r="I16" s="11"/>
      <c r="J16" s="46" t="s">
        <v>42</v>
      </c>
      <c r="K16" s="13"/>
      <c r="L16" s="4"/>
      <c r="N16" s="27"/>
      <c r="S16" s="19"/>
      <c r="T16" s="48"/>
      <c r="U16" s="48"/>
      <c r="V16" s="52"/>
      <c r="W16" s="20"/>
    </row>
    <row r="17" spans="5:23" x14ac:dyDescent="0.35">
      <c r="E17" s="10"/>
      <c r="F17" s="3"/>
      <c r="G17" s="4"/>
      <c r="H17" s="3"/>
      <c r="I17" s="11"/>
      <c r="J17" s="31" t="s">
        <v>11</v>
      </c>
      <c r="K17" s="13"/>
      <c r="L17" s="4"/>
      <c r="S17" s="19"/>
      <c r="T17" s="48" t="s">
        <v>26</v>
      </c>
      <c r="U17" s="47"/>
      <c r="V17" s="56">
        <f>T9+T15</f>
        <v>839.2</v>
      </c>
      <c r="W17" s="20"/>
    </row>
    <row r="18" spans="5:23" x14ac:dyDescent="0.35">
      <c r="E18" s="35"/>
      <c r="F18" s="36"/>
      <c r="G18" s="6"/>
      <c r="H18" s="3"/>
      <c r="I18" s="16"/>
      <c r="J18" s="17"/>
      <c r="K18" s="18"/>
      <c r="L18" s="6"/>
      <c r="S18" s="21"/>
      <c r="T18" s="22"/>
      <c r="U18" s="22"/>
      <c r="V18" s="22"/>
      <c r="W18" s="23"/>
    </row>
    <row r="19" spans="5:23" x14ac:dyDescent="0.35">
      <c r="E19" s="3"/>
      <c r="F19" s="3"/>
      <c r="G19" s="3"/>
      <c r="H19" s="3"/>
      <c r="I19" s="15"/>
      <c r="J19" s="12"/>
      <c r="K19" s="13"/>
      <c r="L19" s="3"/>
      <c r="T19" s="24"/>
      <c r="V19" s="25"/>
    </row>
    <row r="20" spans="5:23" x14ac:dyDescent="0.35">
      <c r="I20" s="15"/>
      <c r="J20" s="12"/>
      <c r="K20" s="13"/>
      <c r="L20" s="3"/>
    </row>
    <row r="21" spans="5:23" x14ac:dyDescent="0.35">
      <c r="I21" s="3"/>
      <c r="J21" s="3"/>
      <c r="K21" s="3"/>
      <c r="L21" s="3"/>
    </row>
  </sheetData>
  <mergeCells count="6">
    <mergeCell ref="E4:G4"/>
    <mergeCell ref="I2:L2"/>
    <mergeCell ref="N2:Q2"/>
    <mergeCell ref="S2:W2"/>
    <mergeCell ref="E2:G2"/>
    <mergeCell ref="E3:G3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3DD2-F2F5-4382-95A4-96FF787645F0}">
  <sheetPr>
    <tabColor theme="7" tint="0.39997558519241921"/>
  </sheetPr>
  <dimension ref="E1:P21"/>
  <sheetViews>
    <sheetView showGridLines="0" tabSelected="1" topLeftCell="B1" zoomScale="85" zoomScaleNormal="85" workbookViewId="0">
      <selection activeCell="E3" sqref="E3:G3"/>
    </sheetView>
  </sheetViews>
  <sheetFormatPr defaultRowHeight="14.5" x14ac:dyDescent="0.35"/>
  <cols>
    <col min="4" max="4" width="27.54296875" customWidth="1"/>
    <col min="5" max="5" width="24.7265625" customWidth="1"/>
    <col min="6" max="6" width="12.1796875" bestFit="1" customWidth="1"/>
    <col min="7" max="7" width="8.1796875" customWidth="1"/>
    <col min="8" max="8" width="2.54296875" customWidth="1"/>
    <col min="9" max="9" width="2.81640625" customWidth="1"/>
    <col min="10" max="10" width="23.453125" customWidth="1"/>
    <col min="11" max="11" width="9.08984375" customWidth="1"/>
    <col min="12" max="12" width="14.6328125" customWidth="1"/>
    <col min="13" max="13" width="15.54296875" customWidth="1"/>
    <col min="14" max="14" width="14.36328125" customWidth="1"/>
    <col min="15" max="15" width="5.81640625" customWidth="1"/>
    <col min="16" max="16" width="10.7265625" bestFit="1" customWidth="1"/>
  </cols>
  <sheetData>
    <row r="1" spans="5:16" x14ac:dyDescent="0.35">
      <c r="E1" s="2"/>
      <c r="F1" s="3"/>
      <c r="G1" s="3"/>
      <c r="H1" s="3"/>
      <c r="I1" s="3"/>
      <c r="J1" s="3"/>
      <c r="K1" s="3"/>
    </row>
    <row r="2" spans="5:16" x14ac:dyDescent="0.35">
      <c r="E2" s="79" t="s">
        <v>15</v>
      </c>
      <c r="F2" s="80"/>
      <c r="G2" s="81"/>
      <c r="I2" s="79" t="s">
        <v>8</v>
      </c>
      <c r="J2" s="80"/>
      <c r="K2" s="80"/>
      <c r="L2" s="80"/>
      <c r="M2" s="80"/>
      <c r="N2" s="80"/>
      <c r="O2" s="81"/>
    </row>
    <row r="3" spans="5:16" x14ac:dyDescent="0.35">
      <c r="E3" s="82" t="s">
        <v>20</v>
      </c>
      <c r="F3" s="83"/>
      <c r="G3" s="84"/>
      <c r="H3" s="8"/>
      <c r="I3" s="7"/>
      <c r="J3" s="8"/>
      <c r="K3" s="14"/>
      <c r="O3" s="20"/>
    </row>
    <row r="4" spans="5:16" x14ac:dyDescent="0.35">
      <c r="E4" s="76" t="s">
        <v>27</v>
      </c>
      <c r="F4" s="77"/>
      <c r="G4" s="78"/>
      <c r="H4" s="3"/>
      <c r="I4" s="10"/>
      <c r="J4" s="57"/>
      <c r="K4" s="57" t="s">
        <v>31</v>
      </c>
      <c r="L4" s="58"/>
      <c r="M4" s="57" t="s">
        <v>34</v>
      </c>
      <c r="N4" s="57" t="s">
        <v>36</v>
      </c>
      <c r="O4" s="20"/>
      <c r="P4" s="28"/>
    </row>
    <row r="5" spans="5:16" ht="12.75" customHeight="1" x14ac:dyDescent="0.35">
      <c r="E5" s="10"/>
      <c r="F5" s="3"/>
      <c r="G5" s="4"/>
      <c r="H5" s="8"/>
      <c r="I5" s="7"/>
      <c r="J5" s="59" t="s">
        <v>30</v>
      </c>
      <c r="K5" s="59" t="s">
        <v>32</v>
      </c>
      <c r="L5" s="60" t="s">
        <v>33</v>
      </c>
      <c r="M5" s="60" t="s">
        <v>35</v>
      </c>
      <c r="N5" s="60" t="s">
        <v>37</v>
      </c>
      <c r="O5" s="20"/>
      <c r="P5" s="28"/>
    </row>
    <row r="6" spans="5:16" x14ac:dyDescent="0.35">
      <c r="E6" s="68" t="s">
        <v>16</v>
      </c>
      <c r="F6" s="69">
        <v>1000000</v>
      </c>
      <c r="G6" s="70"/>
      <c r="H6" s="29"/>
      <c r="I6" s="9"/>
      <c r="J6" s="61">
        <v>42278</v>
      </c>
      <c r="K6" s="64">
        <v>0</v>
      </c>
      <c r="L6" s="62">
        <v>0</v>
      </c>
      <c r="M6" s="62">
        <v>0</v>
      </c>
      <c r="N6" s="62">
        <v>1000000</v>
      </c>
      <c r="O6" s="20"/>
      <c r="P6" s="28"/>
    </row>
    <row r="7" spans="5:16" x14ac:dyDescent="0.35">
      <c r="E7" s="68" t="s">
        <v>28</v>
      </c>
      <c r="F7" s="71">
        <v>45931</v>
      </c>
      <c r="G7" s="70"/>
      <c r="H7" s="3"/>
      <c r="I7" s="10"/>
      <c r="J7" s="63" t="s">
        <v>43</v>
      </c>
      <c r="K7" s="64">
        <v>30</v>
      </c>
      <c r="L7" s="62">
        <v>250000</v>
      </c>
      <c r="M7" s="67">
        <f>L7*(1+$F$10)^(K7/$F$11)</f>
        <v>256488.70866463656</v>
      </c>
      <c r="N7" s="67">
        <f>N6-L7</f>
        <v>750000</v>
      </c>
      <c r="O7" s="20"/>
      <c r="P7" s="28"/>
    </row>
    <row r="8" spans="5:16" x14ac:dyDescent="0.35">
      <c r="E8" s="68" t="s">
        <v>29</v>
      </c>
      <c r="F8" s="71">
        <v>46053</v>
      </c>
      <c r="G8" s="72"/>
      <c r="H8" s="15"/>
      <c r="I8" s="11"/>
      <c r="J8" s="63" t="s">
        <v>44</v>
      </c>
      <c r="K8" s="64">
        <v>60</v>
      </c>
      <c r="L8" s="62">
        <v>250000</v>
      </c>
      <c r="M8" s="67">
        <f>L8*(1+$F$10)^(K8/$F$11)</f>
        <v>263145.83068981121</v>
      </c>
      <c r="N8" s="67">
        <f t="shared" ref="N8:N10" si="0">N7-L8</f>
        <v>500000</v>
      </c>
      <c r="O8" s="20"/>
      <c r="P8" s="28"/>
    </row>
    <row r="9" spans="5:16" x14ac:dyDescent="0.35">
      <c r="E9" s="68" t="s">
        <v>0</v>
      </c>
      <c r="F9" s="73">
        <f>F8-F7</f>
        <v>122</v>
      </c>
      <c r="G9" s="70" t="s">
        <v>1</v>
      </c>
      <c r="H9" s="15"/>
      <c r="I9" s="11"/>
      <c r="J9" s="63" t="s">
        <v>45</v>
      </c>
      <c r="K9" s="64">
        <v>91</v>
      </c>
      <c r="L9" s="62">
        <v>250000</v>
      </c>
      <c r="M9" s="67">
        <f>L9*(1+$F$10)^(K9/$F$11)</f>
        <v>270206.42852331768</v>
      </c>
      <c r="N9" s="67">
        <f t="shared" si="0"/>
        <v>250000</v>
      </c>
      <c r="O9" s="20"/>
    </row>
    <row r="10" spans="5:16" x14ac:dyDescent="0.35">
      <c r="E10" s="68" t="s">
        <v>5</v>
      </c>
      <c r="F10" s="74">
        <v>0.36</v>
      </c>
      <c r="G10" s="70" t="s">
        <v>24</v>
      </c>
      <c r="H10" s="15"/>
      <c r="I10" s="11"/>
      <c r="J10" s="63" t="s">
        <v>46</v>
      </c>
      <c r="K10" s="64">
        <v>122</v>
      </c>
      <c r="L10" s="62">
        <v>250000</v>
      </c>
      <c r="M10" s="67">
        <f>L10*(1+$F$10)^(K10/$F$11)</f>
        <v>277456.47280040197</v>
      </c>
      <c r="N10" s="62">
        <f t="shared" si="0"/>
        <v>0</v>
      </c>
      <c r="O10" s="20"/>
    </row>
    <row r="11" spans="5:16" x14ac:dyDescent="0.35">
      <c r="E11" s="68" t="s">
        <v>25</v>
      </c>
      <c r="F11" s="73">
        <v>360</v>
      </c>
      <c r="G11" s="70" t="s">
        <v>1</v>
      </c>
      <c r="H11" s="15"/>
      <c r="I11" s="11"/>
      <c r="J11" s="45" t="s">
        <v>38</v>
      </c>
      <c r="K11" s="65"/>
      <c r="L11" s="66">
        <f>SUM(L7:L10)</f>
        <v>1000000</v>
      </c>
      <c r="M11" s="66">
        <f>SUM(M7:M10)</f>
        <v>1067297.4406781674</v>
      </c>
      <c r="N11" s="62"/>
      <c r="O11" s="20"/>
    </row>
    <row r="12" spans="5:16" x14ac:dyDescent="0.35">
      <c r="E12" s="68" t="s">
        <v>3</v>
      </c>
      <c r="F12" s="75" t="s">
        <v>4</v>
      </c>
      <c r="G12" s="70"/>
      <c r="H12" s="15"/>
      <c r="I12" s="11"/>
      <c r="J12" s="12"/>
      <c r="K12" s="32"/>
      <c r="L12" s="33"/>
      <c r="M12" s="34"/>
      <c r="N12" s="34"/>
      <c r="O12" s="20"/>
    </row>
    <row r="13" spans="5:16" x14ac:dyDescent="0.35">
      <c r="E13" s="35"/>
      <c r="F13" s="36"/>
      <c r="G13" s="6"/>
      <c r="H13" s="15"/>
      <c r="I13" s="16"/>
      <c r="J13" s="17"/>
      <c r="K13" s="37"/>
      <c r="L13" s="38"/>
      <c r="M13" s="39"/>
      <c r="N13" s="39"/>
      <c r="O13" s="23"/>
    </row>
    <row r="14" spans="5:16" x14ac:dyDescent="0.35">
      <c r="E14" s="3"/>
      <c r="F14" s="3"/>
      <c r="G14" s="3"/>
      <c r="H14" s="15"/>
      <c r="I14" s="15"/>
      <c r="J14" s="12"/>
      <c r="K14" s="32"/>
      <c r="L14" s="33"/>
      <c r="M14" s="34"/>
      <c r="N14" s="34"/>
    </row>
    <row r="15" spans="5:16" x14ac:dyDescent="0.35">
      <c r="E15" s="3"/>
      <c r="F15" s="3"/>
      <c r="G15" s="3"/>
      <c r="H15" s="15"/>
      <c r="I15" s="15"/>
      <c r="J15" s="12"/>
      <c r="K15" s="32"/>
      <c r="L15" s="33"/>
      <c r="M15" s="34"/>
      <c r="N15" s="34"/>
    </row>
    <row r="16" spans="5:16" x14ac:dyDescent="0.35">
      <c r="E16" s="3"/>
      <c r="F16" s="3"/>
      <c r="G16" s="3"/>
      <c r="H16" s="15"/>
      <c r="I16" s="15"/>
      <c r="J16" s="30"/>
      <c r="K16" s="32"/>
      <c r="L16" s="33"/>
      <c r="M16" s="34"/>
      <c r="N16" s="34"/>
    </row>
    <row r="17" spans="5:14" x14ac:dyDescent="0.35">
      <c r="E17" s="3"/>
      <c r="F17" s="3"/>
      <c r="G17" s="3"/>
      <c r="H17" s="15"/>
      <c r="I17" s="15"/>
      <c r="J17" s="31"/>
      <c r="K17" s="32"/>
      <c r="L17" s="33"/>
      <c r="M17" s="34"/>
      <c r="N17" s="34"/>
    </row>
    <row r="18" spans="5:14" x14ac:dyDescent="0.35">
      <c r="E18" s="3"/>
      <c r="F18" s="3"/>
      <c r="G18" s="3"/>
      <c r="H18" s="15"/>
      <c r="I18" s="15"/>
      <c r="J18" s="12"/>
      <c r="K18" s="13"/>
    </row>
    <row r="19" spans="5:14" x14ac:dyDescent="0.35">
      <c r="E19" s="3"/>
      <c r="F19" s="3"/>
      <c r="G19" s="3"/>
      <c r="H19" s="15"/>
      <c r="I19" s="15"/>
      <c r="J19" s="12"/>
      <c r="K19" s="13"/>
    </row>
    <row r="20" spans="5:14" x14ac:dyDescent="0.35">
      <c r="H20" s="15"/>
      <c r="I20" s="15"/>
      <c r="J20" s="12"/>
      <c r="K20" s="13"/>
    </row>
    <row r="21" spans="5:14" x14ac:dyDescent="0.35">
      <c r="H21" s="3"/>
      <c r="I21" s="3"/>
      <c r="J21" s="3"/>
      <c r="K21" s="3"/>
    </row>
  </sheetData>
  <mergeCells count="4">
    <mergeCell ref="E2:G2"/>
    <mergeCell ref="E3:G3"/>
    <mergeCell ref="E4:G4"/>
    <mergeCell ref="I2:O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Prefixado_final</vt:lpstr>
      <vt:lpstr>Prefixado_parcelado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Vogliotti</dc:creator>
  <cp:lastModifiedBy>Rodrigo Vogliotti</cp:lastModifiedBy>
  <dcterms:created xsi:type="dcterms:W3CDTF">2020-12-19T12:22:55Z</dcterms:created>
  <dcterms:modified xsi:type="dcterms:W3CDTF">2025-10-29T17:46:56Z</dcterms:modified>
</cp:coreProperties>
</file>