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G:\My Drive\Aulas pós\Cursos Okay - USGAAP\Income Tax\"/>
    </mc:Choice>
  </mc:AlternateContent>
  <xr:revisionPtr revIDLastSave="0" documentId="13_ncr:1_{6004CF5E-3C30-49D5-A89B-A42B69F13C3D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Permanent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6" i="3" l="1"/>
  <c r="D35" i="3"/>
  <c r="B29" i="3"/>
  <c r="B31" i="3"/>
  <c r="C33" i="3"/>
  <c r="C32" i="3"/>
  <c r="B28" i="3"/>
  <c r="B27" i="3"/>
  <c r="B26" i="3"/>
  <c r="E12" i="3"/>
  <c r="G23" i="3"/>
  <c r="H24" i="3"/>
  <c r="H21" i="3"/>
  <c r="H22" i="3"/>
  <c r="B19" i="3"/>
  <c r="E62" i="3"/>
  <c r="E64" i="3" s="1"/>
  <c r="A23" i="3"/>
  <c r="A44" i="3" s="1"/>
  <c r="A63" i="3" s="1"/>
  <c r="B17" i="3"/>
  <c r="A17" i="3"/>
  <c r="A41" i="3" s="1"/>
  <c r="A60" i="3" s="1"/>
  <c r="B11" i="3"/>
  <c r="B22" i="3" s="1"/>
  <c r="C10" i="3"/>
  <c r="E10" i="3" s="1"/>
  <c r="C9" i="3"/>
  <c r="D9" i="3" s="1"/>
  <c r="C5" i="3"/>
  <c r="B41" i="3" s="1"/>
  <c r="D5" i="3" l="1"/>
  <c r="B60" i="3" s="1"/>
  <c r="C11" i="3"/>
  <c r="C12" i="3" s="1"/>
  <c r="B12" i="3"/>
  <c r="B23" i="3"/>
  <c r="B24" i="3" s="1"/>
  <c r="D11" i="3"/>
  <c r="D12" i="3" s="1"/>
  <c r="E9" i="3"/>
  <c r="E11" i="3" s="1"/>
  <c r="B67" i="3"/>
  <c r="E5" i="3" l="1"/>
  <c r="C22" i="3"/>
  <c r="E22" i="3" s="1"/>
  <c r="E24" i="3" s="1"/>
  <c r="H20" i="3" s="1"/>
  <c r="B43" i="3"/>
  <c r="B44" i="3" s="1"/>
  <c r="B45" i="3" s="1"/>
  <c r="B47" i="3" s="1"/>
  <c r="C54" i="3" s="1"/>
  <c r="D22" i="3"/>
  <c r="C43" i="3"/>
  <c r="E43" i="3" s="1"/>
  <c r="E45" i="3" s="1"/>
  <c r="B62" i="3"/>
  <c r="B63" i="3" s="1"/>
  <c r="B64" i="3" s="1"/>
  <c r="B66" i="3" s="1"/>
  <c r="C73" i="3" s="1"/>
  <c r="H19" i="3" l="1"/>
  <c r="B49" i="3"/>
  <c r="B48" i="3"/>
  <c r="B68" i="3"/>
  <c r="C53" i="3" l="1"/>
  <c r="B52" i="3" s="1"/>
  <c r="B50" i="3" s="1"/>
  <c r="B72" i="3"/>
  <c r="B71" i="3" s="1"/>
  <c r="B69" i="3" s="1"/>
</calcChain>
</file>

<file path=xl/sharedStrings.xml><?xml version="1.0" encoding="utf-8"?>
<sst xmlns="http://schemas.openxmlformats.org/spreadsheetml/2006/main" count="63" uniqueCount="29">
  <si>
    <t>Total</t>
  </si>
  <si>
    <t>($ em milhares)</t>
  </si>
  <si>
    <t>Lucro antes dos Impostos</t>
  </si>
  <si>
    <t>Despesa de Depreciação contábil</t>
  </si>
  <si>
    <t>Despesa de Depreciação fiscal</t>
  </si>
  <si>
    <t>Diferença temporária</t>
  </si>
  <si>
    <t>Diferença temporária:</t>
  </si>
  <si>
    <t>Lucro Tributável</t>
  </si>
  <si>
    <t>Determinação e Contabilização do Imposto de Renda - 2025</t>
  </si>
  <si>
    <t>Determinação e Contabilização do Imposto de Renda - 2026</t>
  </si>
  <si>
    <t>Determinação e Contabilização do Imposto de Renda - 2027</t>
  </si>
  <si>
    <t>Ano corrente</t>
  </si>
  <si>
    <t>Anos futuros</t>
  </si>
  <si>
    <t>Depreciação</t>
  </si>
  <si>
    <t>Alíquota Imposto de Renda (25%)</t>
  </si>
  <si>
    <t>Passivo Fiscal Diferido</t>
  </si>
  <si>
    <t>Passo 1: Imposto de Renda a Recolher</t>
  </si>
  <si>
    <t>Passo 2: saldo final DTL</t>
  </si>
  <si>
    <t>Passo 3: variação da DTL</t>
  </si>
  <si>
    <t>Passo 4: Despesa de Imposto de Renda</t>
  </si>
  <si>
    <t>Despesa com Imposto de Renda</t>
  </si>
  <si>
    <t>Imposto de Renda a Recolher (Passo 1)</t>
  </si>
  <si>
    <t>Passivo Fiscal Diferido (Passo 3)</t>
  </si>
  <si>
    <t>Diferença permanente</t>
  </si>
  <si>
    <t>Juros de títulos municipais</t>
  </si>
  <si>
    <t>A Scarpin Co comprou US$ 120 mil em equipamentos no início de janeiro de 2025. A empresa estima que o equipamento tenha vida útil de três anos, portanto o deprecia pelo método linear, com US$ 40 mil de despesa de depreciação em cada ano de 2025 a 2027. Entretanto, as regras fiscais permitem que a Scarpin deprecie o equipamento em dois anos — US$ 60 mil por ano — para fins de imposto de renda nos exercícios de 2025 e 2026. Além disso, a Scarpin apresenta US$ 10 mil em juros provenientes de investimentos em títulos municipais em 2025. A empresa está sujeita a uma alíquota de imposto de 25% e possui lucro antes dos impostos de US$ 200 mil em cada um desses anos.</t>
  </si>
  <si>
    <t>Os US$ 10 mil em juros de títulos municipais representam uma diferença permanente de US$ 10 mil.</t>
  </si>
  <si>
    <t>Taxa efetiva de imposto considerando os US$ 10 mil de juros de títulos municipais.</t>
  </si>
  <si>
    <t>Taxa efetiva de imposto desconsiderando os US$ 10 mil de juros de títulos municipais.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</si>
</sst>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1">
    <xf numFmtId="0" fontId="0" fillId="0" borderId="0" xfId="0"/>
    <xf numFmtId="0" fontId="0" fillId="0" borderId="0" xfId="0" applyAlignment="1">
      <alignment horizontal="center"/>
    </xf>
    <xf numFmtId="164" fontId="0" fillId="0" borderId="0" xfId="1" applyNumberFormat="1" applyFont="1"/>
    <xf numFmtId="164" fontId="0" fillId="0" borderId="0" xfId="0" applyNumberFormat="1"/>
    <xf numFmtId="0" fontId="0" fillId="0" borderId="0" xfId="0" applyAlignment="1">
      <alignment horizontal="left" indent="2"/>
    </xf>
    <xf numFmtId="0" fontId="0" fillId="0" borderId="0" xfId="0" applyAlignment="1">
      <alignment horizontal="left" indent="4"/>
    </xf>
    <xf numFmtId="164" fontId="0" fillId="0" borderId="1" xfId="1" applyNumberFormat="1" applyFont="1" applyBorder="1"/>
    <xf numFmtId="164" fontId="0" fillId="0" borderId="1" xfId="0" applyNumberFormat="1" applyBorder="1"/>
    <xf numFmtId="164" fontId="0" fillId="0" borderId="2" xfId="1" applyNumberFormat="1" applyFont="1" applyBorder="1"/>
    <xf numFmtId="0" fontId="2" fillId="0" borderId="0" xfId="0" applyFont="1"/>
    <xf numFmtId="0" fontId="0" fillId="0" borderId="1" xfId="0" applyBorder="1"/>
    <xf numFmtId="0" fontId="0" fillId="0" borderId="5" xfId="0" applyBorder="1"/>
    <xf numFmtId="164" fontId="0" fillId="2" borderId="0" xfId="0" applyNumberFormat="1" applyFill="1"/>
    <xf numFmtId="44" fontId="0" fillId="0" borderId="3" xfId="1" applyFont="1" applyBorder="1"/>
    <xf numFmtId="164" fontId="0" fillId="3" borderId="4" xfId="0" applyNumberFormat="1" applyFill="1" applyBorder="1"/>
    <xf numFmtId="164" fontId="0" fillId="3" borderId="0" xfId="0" applyNumberFormat="1" applyFill="1"/>
    <xf numFmtId="164" fontId="0" fillId="2" borderId="5" xfId="0" applyNumberFormat="1" applyFill="1" applyBorder="1"/>
    <xf numFmtId="164" fontId="0" fillId="2" borderId="1" xfId="0" applyNumberFormat="1" applyFill="1" applyBorder="1"/>
    <xf numFmtId="164" fontId="0" fillId="4" borderId="0" xfId="1" applyNumberFormat="1" applyFont="1" applyFill="1"/>
    <xf numFmtId="164" fontId="0" fillId="4" borderId="0" xfId="0" applyNumberFormat="1" applyFill="1"/>
    <xf numFmtId="164" fontId="0" fillId="6" borderId="0" xfId="0" applyNumberFormat="1" applyFill="1"/>
    <xf numFmtId="0" fontId="0" fillId="0" borderId="0" xfId="0" applyFont="1" applyAlignment="1">
      <alignment horizontal="left" indent="2"/>
    </xf>
    <xf numFmtId="0" fontId="0" fillId="0" borderId="0" xfId="0" applyAlignment="1">
      <alignment horizontal="left"/>
    </xf>
    <xf numFmtId="10" fontId="0" fillId="0" borderId="0" xfId="2" applyNumberFormat="1" applyFont="1"/>
    <xf numFmtId="0" fontId="0" fillId="0" borderId="0" xfId="0" applyAlignment="1">
      <alignment horizontal="left" wrapText="1"/>
    </xf>
    <xf numFmtId="164" fontId="0" fillId="0" borderId="1" xfId="1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44" fontId="0" fillId="6" borderId="0" xfId="0" applyNumberFormat="1" applyFill="1"/>
    <xf numFmtId="44" fontId="0" fillId="0" borderId="0" xfId="0" applyNumberFormat="1"/>
    <xf numFmtId="44" fontId="0" fillId="2" borderId="0" xfId="0" applyNumberFormat="1" applyFill="1"/>
    <xf numFmtId="44" fontId="0" fillId="5" borderId="0" xfId="0" applyNumberFormat="1" applyFill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73"/>
  <sheetViews>
    <sheetView tabSelected="1" zoomScale="150" zoomScaleNormal="150" workbookViewId="0">
      <selection activeCell="G7" sqref="G7"/>
    </sheetView>
  </sheetViews>
  <sheetFormatPr defaultRowHeight="15" x14ac:dyDescent="0.25"/>
  <cols>
    <col min="1" max="1" width="48.5703125" customWidth="1"/>
    <col min="2" max="2" width="13.5703125" bestFit="1" customWidth="1"/>
    <col min="3" max="3" width="13.140625" customWidth="1"/>
    <col min="7" max="7" width="11.42578125" customWidth="1"/>
  </cols>
  <sheetData>
    <row r="1" spans="1:9" ht="79.5" customHeight="1" x14ac:dyDescent="0.25">
      <c r="A1" s="24" t="s">
        <v>25</v>
      </c>
      <c r="B1" s="24"/>
      <c r="C1" s="24"/>
      <c r="D1" s="24"/>
      <c r="E1" s="24"/>
      <c r="F1" s="24"/>
      <c r="G1" s="24"/>
      <c r="H1" s="24"/>
      <c r="I1" s="24"/>
    </row>
    <row r="2" spans="1:9" x14ac:dyDescent="0.25">
      <c r="A2" s="24" t="s">
        <v>26</v>
      </c>
      <c r="B2" s="24"/>
      <c r="C2" s="24"/>
      <c r="D2" s="24"/>
      <c r="E2" s="24"/>
      <c r="F2" s="24"/>
      <c r="G2" s="24"/>
      <c r="H2" s="24"/>
      <c r="I2" s="24"/>
    </row>
    <row r="4" spans="1:9" x14ac:dyDescent="0.25">
      <c r="A4" t="s">
        <v>1</v>
      </c>
      <c r="B4">
        <v>2025</v>
      </c>
      <c r="C4">
        <v>2026</v>
      </c>
      <c r="D4">
        <v>2027</v>
      </c>
      <c r="E4" t="s">
        <v>0</v>
      </c>
    </row>
    <row r="5" spans="1:9" x14ac:dyDescent="0.25">
      <c r="A5" s="9" t="s">
        <v>2</v>
      </c>
      <c r="B5" s="2">
        <v>200</v>
      </c>
      <c r="C5" s="2">
        <f>+B5</f>
        <v>200</v>
      </c>
      <c r="D5" s="2">
        <f>+C5</f>
        <v>200</v>
      </c>
      <c r="E5" s="19">
        <f>SUM(B5:D5)</f>
        <v>600</v>
      </c>
    </row>
    <row r="6" spans="1:9" x14ac:dyDescent="0.25">
      <c r="A6" s="9" t="s">
        <v>23</v>
      </c>
      <c r="B6" s="2"/>
      <c r="C6" s="2"/>
      <c r="D6" s="2"/>
      <c r="E6" s="2"/>
    </row>
    <row r="7" spans="1:9" x14ac:dyDescent="0.25">
      <c r="A7" s="21" t="s">
        <v>24</v>
      </c>
      <c r="B7" s="2">
        <v>-10</v>
      </c>
      <c r="C7" s="2"/>
      <c r="D7" s="2"/>
      <c r="E7" s="2"/>
    </row>
    <row r="8" spans="1:9" x14ac:dyDescent="0.25">
      <c r="A8" s="9" t="s">
        <v>5</v>
      </c>
      <c r="B8" s="2"/>
      <c r="C8" s="2"/>
      <c r="D8" s="2"/>
      <c r="E8" s="2"/>
    </row>
    <row r="9" spans="1:9" x14ac:dyDescent="0.25">
      <c r="A9" s="4" t="s">
        <v>3</v>
      </c>
      <c r="B9" s="2">
        <v>40</v>
      </c>
      <c r="C9" s="2">
        <f>+B9</f>
        <v>40</v>
      </c>
      <c r="D9" s="2">
        <f>+C9</f>
        <v>40</v>
      </c>
      <c r="E9" s="3">
        <f>SUM(B9:D9)</f>
        <v>120</v>
      </c>
    </row>
    <row r="10" spans="1:9" x14ac:dyDescent="0.25">
      <c r="A10" s="4" t="s">
        <v>4</v>
      </c>
      <c r="B10" s="6">
        <v>-60</v>
      </c>
      <c r="C10" s="6">
        <f>+B10</f>
        <v>-60</v>
      </c>
      <c r="D10" s="6">
        <v>0</v>
      </c>
      <c r="E10" s="7">
        <f t="shared" ref="E10" si="0">SUM(B10:D10)</f>
        <v>-120</v>
      </c>
    </row>
    <row r="11" spans="1:9" x14ac:dyDescent="0.25">
      <c r="A11" s="5" t="s">
        <v>5</v>
      </c>
      <c r="B11" s="8">
        <f>SUM(B9:B10)</f>
        <v>-20</v>
      </c>
      <c r="C11" s="8">
        <f t="shared" ref="C11:E11" si="1">SUM(C9:C10)</f>
        <v>-20</v>
      </c>
      <c r="D11" s="8">
        <f t="shared" si="1"/>
        <v>40</v>
      </c>
      <c r="E11" s="8">
        <f t="shared" si="1"/>
        <v>0</v>
      </c>
    </row>
    <row r="12" spans="1:9" x14ac:dyDescent="0.25">
      <c r="A12" s="9" t="s">
        <v>7</v>
      </c>
      <c r="B12" s="2">
        <f>+B5+B7+B11</f>
        <v>170</v>
      </c>
      <c r="C12" s="2">
        <f t="shared" ref="C12:E12" si="2">+C5+C7+C11</f>
        <v>180</v>
      </c>
      <c r="D12" s="2">
        <f t="shared" si="2"/>
        <v>240</v>
      </c>
      <c r="E12" s="18">
        <f>SUM(B12:D12)</f>
        <v>590</v>
      </c>
    </row>
    <row r="13" spans="1:9" x14ac:dyDescent="0.25">
      <c r="B13" s="2"/>
      <c r="C13" s="2"/>
      <c r="D13" s="2"/>
      <c r="E13" s="3"/>
    </row>
    <row r="14" spans="1:9" x14ac:dyDescent="0.25">
      <c r="A14" t="s">
        <v>8</v>
      </c>
      <c r="B14" s="2"/>
      <c r="C14" s="2"/>
      <c r="D14" s="2"/>
      <c r="E14" s="3"/>
    </row>
    <row r="15" spans="1:9" x14ac:dyDescent="0.25">
      <c r="B15" s="2" t="s">
        <v>11</v>
      </c>
      <c r="C15" s="25" t="s">
        <v>12</v>
      </c>
      <c r="D15" s="25"/>
      <c r="E15" s="25"/>
    </row>
    <row r="16" spans="1:9" x14ac:dyDescent="0.25">
      <c r="A16" t="s">
        <v>1</v>
      </c>
      <c r="B16">
        <v>2025</v>
      </c>
      <c r="C16">
        <v>2026</v>
      </c>
      <c r="D16">
        <v>2027</v>
      </c>
      <c r="E16" s="1" t="s">
        <v>0</v>
      </c>
    </row>
    <row r="17" spans="1:9" x14ac:dyDescent="0.25">
      <c r="A17" s="9" t="str">
        <f>+A5</f>
        <v>Lucro antes dos Impostos</v>
      </c>
      <c r="B17" s="3">
        <f>+B5</f>
        <v>200</v>
      </c>
      <c r="G17" s="26" t="s">
        <v>15</v>
      </c>
      <c r="H17" s="26"/>
    </row>
    <row r="18" spans="1:9" x14ac:dyDescent="0.25">
      <c r="A18" s="9" t="s">
        <v>23</v>
      </c>
      <c r="B18" s="2"/>
      <c r="C18" s="2"/>
      <c r="D18" s="2"/>
      <c r="E18" s="2"/>
      <c r="H18" s="13">
        <v>0</v>
      </c>
      <c r="I18">
        <v>2024</v>
      </c>
    </row>
    <row r="19" spans="1:9" x14ac:dyDescent="0.25">
      <c r="A19" s="21" t="s">
        <v>24</v>
      </c>
      <c r="B19" s="2">
        <f>+B7</f>
        <v>-10</v>
      </c>
      <c r="C19" s="2"/>
      <c r="D19" s="2"/>
      <c r="E19" s="2"/>
      <c r="G19" s="10"/>
      <c r="H19" s="16">
        <f>+B28</f>
        <v>5</v>
      </c>
    </row>
    <row r="20" spans="1:9" x14ac:dyDescent="0.25">
      <c r="A20" s="9" t="s">
        <v>5</v>
      </c>
      <c r="B20" s="2"/>
      <c r="C20" s="2"/>
      <c r="D20" s="2"/>
      <c r="E20" s="2"/>
      <c r="H20" s="14">
        <f>+E24</f>
        <v>5</v>
      </c>
      <c r="I20">
        <v>2025</v>
      </c>
    </row>
    <row r="21" spans="1:9" x14ac:dyDescent="0.25">
      <c r="A21" t="s">
        <v>6</v>
      </c>
      <c r="G21" s="10"/>
      <c r="H21" s="16">
        <f>+B49</f>
        <v>5</v>
      </c>
    </row>
    <row r="22" spans="1:9" x14ac:dyDescent="0.25">
      <c r="A22" s="4" t="s">
        <v>13</v>
      </c>
      <c r="B22" s="3">
        <f>+B11</f>
        <v>-20</v>
      </c>
      <c r="C22" s="3">
        <f>+C11</f>
        <v>-20</v>
      </c>
      <c r="D22" s="3">
        <f>+D11</f>
        <v>40</v>
      </c>
      <c r="E22" s="3">
        <f>SUM(C22:D22)</f>
        <v>20</v>
      </c>
      <c r="H22" s="14">
        <f>+E45</f>
        <v>10</v>
      </c>
      <c r="I22">
        <v>2026</v>
      </c>
    </row>
    <row r="23" spans="1:9" x14ac:dyDescent="0.25">
      <c r="A23" s="9" t="str">
        <f>+A12</f>
        <v>Lucro Tributável</v>
      </c>
      <c r="B23" s="3">
        <f>SUM(B17:B22)</f>
        <v>170</v>
      </c>
      <c r="E23" s="3"/>
      <c r="G23" s="17">
        <f>-B68</f>
        <v>10</v>
      </c>
      <c r="H23" s="11"/>
    </row>
    <row r="24" spans="1:9" x14ac:dyDescent="0.25">
      <c r="A24" t="s">
        <v>14</v>
      </c>
      <c r="B24" s="28">
        <f>+B23*25%</f>
        <v>42.5</v>
      </c>
      <c r="E24" s="15">
        <f>+E22*25%</f>
        <v>5</v>
      </c>
      <c r="H24" s="14">
        <f>+E64</f>
        <v>0</v>
      </c>
      <c r="I24">
        <v>2027</v>
      </c>
    </row>
    <row r="25" spans="1:9" x14ac:dyDescent="0.25">
      <c r="B25" s="3"/>
      <c r="E25" s="3"/>
    </row>
    <row r="26" spans="1:9" x14ac:dyDescent="0.25">
      <c r="A26" t="s">
        <v>16</v>
      </c>
      <c r="B26" s="29">
        <f>+B24</f>
        <v>42.5</v>
      </c>
      <c r="E26" s="3"/>
    </row>
    <row r="27" spans="1:9" x14ac:dyDescent="0.25">
      <c r="A27" t="s">
        <v>17</v>
      </c>
      <c r="B27" s="30">
        <f>+E24</f>
        <v>5</v>
      </c>
      <c r="E27" s="3"/>
    </row>
    <row r="28" spans="1:9" x14ac:dyDescent="0.25">
      <c r="A28" t="s">
        <v>18</v>
      </c>
      <c r="B28" s="29">
        <f>+H20-H18</f>
        <v>5</v>
      </c>
      <c r="E28" s="3"/>
    </row>
    <row r="29" spans="1:9" x14ac:dyDescent="0.25">
      <c r="A29" t="s">
        <v>19</v>
      </c>
      <c r="B29" s="27">
        <f>+B31</f>
        <v>47.5</v>
      </c>
      <c r="E29" s="3"/>
    </row>
    <row r="30" spans="1:9" x14ac:dyDescent="0.25">
      <c r="B30" s="3"/>
      <c r="E30" s="3"/>
    </row>
    <row r="31" spans="1:9" x14ac:dyDescent="0.25">
      <c r="A31" t="s">
        <v>20</v>
      </c>
      <c r="B31" s="27">
        <f>SUM(C32:C33)</f>
        <v>47.5</v>
      </c>
    </row>
    <row r="32" spans="1:9" x14ac:dyDescent="0.25">
      <c r="A32" s="4" t="s">
        <v>21</v>
      </c>
      <c r="C32" s="28">
        <f>+B26</f>
        <v>42.5</v>
      </c>
    </row>
    <row r="33" spans="1:5" x14ac:dyDescent="0.25">
      <c r="A33" s="4" t="s">
        <v>22</v>
      </c>
      <c r="C33" s="29">
        <f>+B28</f>
        <v>5</v>
      </c>
    </row>
    <row r="34" spans="1:5" x14ac:dyDescent="0.25">
      <c r="A34" s="4"/>
    </row>
    <row r="35" spans="1:5" x14ac:dyDescent="0.25">
      <c r="A35" s="22" t="s">
        <v>27</v>
      </c>
      <c r="C35" s="23"/>
      <c r="D35" s="23">
        <f>+B31/B17</f>
        <v>0.23749999999999999</v>
      </c>
    </row>
    <row r="36" spans="1:5" x14ac:dyDescent="0.25">
      <c r="A36" s="22" t="s">
        <v>28</v>
      </c>
      <c r="C36" s="23"/>
      <c r="D36" s="23">
        <f>+B29/(B17+B19)</f>
        <v>0.25</v>
      </c>
    </row>
    <row r="38" spans="1:5" x14ac:dyDescent="0.25">
      <c r="A38" t="s">
        <v>9</v>
      </c>
      <c r="B38" s="2"/>
      <c r="C38" s="2"/>
      <c r="D38" s="2"/>
      <c r="E38" s="3"/>
    </row>
    <row r="39" spans="1:5" x14ac:dyDescent="0.25">
      <c r="B39" s="2" t="s">
        <v>11</v>
      </c>
      <c r="C39" s="25" t="s">
        <v>12</v>
      </c>
      <c r="D39" s="25"/>
      <c r="E39" s="25"/>
    </row>
    <row r="40" spans="1:5" x14ac:dyDescent="0.25">
      <c r="A40" t="s">
        <v>1</v>
      </c>
      <c r="B40">
        <v>2026</v>
      </c>
      <c r="C40">
        <v>2027</v>
      </c>
      <c r="E40" s="1" t="s">
        <v>0</v>
      </c>
    </row>
    <row r="41" spans="1:5" x14ac:dyDescent="0.25">
      <c r="A41" s="9" t="str">
        <f>+A17</f>
        <v>Lucro antes dos Impostos</v>
      </c>
      <c r="B41" s="3">
        <f>+C5</f>
        <v>200</v>
      </c>
    </row>
    <row r="42" spans="1:5" x14ac:dyDescent="0.25">
      <c r="A42" t="s">
        <v>6</v>
      </c>
    </row>
    <row r="43" spans="1:5" x14ac:dyDescent="0.25">
      <c r="A43" s="4" t="s">
        <v>13</v>
      </c>
      <c r="B43" s="3">
        <f>+C11</f>
        <v>-20</v>
      </c>
      <c r="C43" s="3">
        <f>+D11</f>
        <v>40</v>
      </c>
      <c r="D43" s="3"/>
      <c r="E43" s="3">
        <f>SUM(C43:D43)</f>
        <v>40</v>
      </c>
    </row>
    <row r="44" spans="1:5" x14ac:dyDescent="0.25">
      <c r="A44" s="9" t="str">
        <f>+A23</f>
        <v>Lucro Tributável</v>
      </c>
      <c r="B44" s="3">
        <f>SUM(B41:B43)</f>
        <v>180</v>
      </c>
      <c r="E44" s="3"/>
    </row>
    <row r="45" spans="1:5" x14ac:dyDescent="0.25">
      <c r="A45" t="s">
        <v>14</v>
      </c>
      <c r="B45" s="3">
        <f>+B44*25%</f>
        <v>45</v>
      </c>
      <c r="E45" s="15">
        <f>+E43*25%</f>
        <v>10</v>
      </c>
    </row>
    <row r="46" spans="1:5" x14ac:dyDescent="0.25">
      <c r="B46" s="3"/>
      <c r="E46" s="3"/>
    </row>
    <row r="47" spans="1:5" x14ac:dyDescent="0.25">
      <c r="A47" t="s">
        <v>16</v>
      </c>
      <c r="B47" s="12">
        <f>+B45</f>
        <v>45</v>
      </c>
      <c r="E47" s="3"/>
    </row>
    <row r="48" spans="1:5" x14ac:dyDescent="0.25">
      <c r="A48" t="s">
        <v>17</v>
      </c>
      <c r="B48" s="15">
        <f>+H22</f>
        <v>10</v>
      </c>
      <c r="E48" s="3"/>
    </row>
    <row r="49" spans="1:5" x14ac:dyDescent="0.25">
      <c r="A49" t="s">
        <v>18</v>
      </c>
      <c r="B49" s="12">
        <f>+H22-H20</f>
        <v>5</v>
      </c>
      <c r="E49" s="3"/>
    </row>
    <row r="50" spans="1:5" x14ac:dyDescent="0.25">
      <c r="A50" t="s">
        <v>19</v>
      </c>
      <c r="B50" s="20">
        <f>+B52</f>
        <v>50</v>
      </c>
      <c r="E50" s="3"/>
    </row>
    <row r="51" spans="1:5" x14ac:dyDescent="0.25">
      <c r="B51" s="3"/>
      <c r="E51" s="3"/>
    </row>
    <row r="52" spans="1:5" x14ac:dyDescent="0.25">
      <c r="A52" t="s">
        <v>20</v>
      </c>
      <c r="B52" s="20">
        <f>SUM(C53:C54)</f>
        <v>50</v>
      </c>
      <c r="E52" s="23"/>
    </row>
    <row r="53" spans="1:5" x14ac:dyDescent="0.25">
      <c r="A53" s="4" t="s">
        <v>22</v>
      </c>
      <c r="B53" s="3"/>
      <c r="C53" s="3">
        <f>+B49</f>
        <v>5</v>
      </c>
    </row>
    <row r="54" spans="1:5" x14ac:dyDescent="0.25">
      <c r="A54" s="4" t="s">
        <v>21</v>
      </c>
      <c r="C54" s="3">
        <f>+B47</f>
        <v>45</v>
      </c>
    </row>
    <row r="57" spans="1:5" x14ac:dyDescent="0.25">
      <c r="A57" t="s">
        <v>10</v>
      </c>
      <c r="B57" s="2"/>
      <c r="C57" s="2"/>
      <c r="D57" s="2"/>
      <c r="E57" s="3"/>
    </row>
    <row r="58" spans="1:5" x14ac:dyDescent="0.25">
      <c r="B58" s="2" t="s">
        <v>11</v>
      </c>
      <c r="C58" s="25" t="s">
        <v>12</v>
      </c>
      <c r="D58" s="25"/>
      <c r="E58" s="25"/>
    </row>
    <row r="59" spans="1:5" x14ac:dyDescent="0.25">
      <c r="A59" t="s">
        <v>1</v>
      </c>
      <c r="B59">
        <v>2027</v>
      </c>
      <c r="E59" s="1" t="s">
        <v>0</v>
      </c>
    </row>
    <row r="60" spans="1:5" x14ac:dyDescent="0.25">
      <c r="A60" s="9" t="str">
        <f>+A41</f>
        <v>Lucro antes dos Impostos</v>
      </c>
      <c r="B60" s="3">
        <f>+D5</f>
        <v>200</v>
      </c>
    </row>
    <row r="61" spans="1:5" x14ac:dyDescent="0.25">
      <c r="A61" t="s">
        <v>6</v>
      </c>
    </row>
    <row r="62" spans="1:5" x14ac:dyDescent="0.25">
      <c r="A62" s="4" t="s">
        <v>13</v>
      </c>
      <c r="B62" s="3">
        <f>+D11</f>
        <v>40</v>
      </c>
      <c r="C62" s="3"/>
      <c r="D62" s="3"/>
      <c r="E62" s="3">
        <f>SUM(C62:D62)</f>
        <v>0</v>
      </c>
    </row>
    <row r="63" spans="1:5" x14ac:dyDescent="0.25">
      <c r="A63" s="9" t="str">
        <f>+A44</f>
        <v>Lucro Tributável</v>
      </c>
      <c r="B63" s="3">
        <f>SUM(B60:B62)</f>
        <v>240</v>
      </c>
      <c r="E63" s="3"/>
    </row>
    <row r="64" spans="1:5" x14ac:dyDescent="0.25">
      <c r="A64" t="s">
        <v>14</v>
      </c>
      <c r="B64" s="3">
        <f>+B63*25%</f>
        <v>60</v>
      </c>
      <c r="E64" s="15">
        <f>+E62*25%</f>
        <v>0</v>
      </c>
    </row>
    <row r="65" spans="1:5" x14ac:dyDescent="0.25">
      <c r="B65" s="3"/>
      <c r="E65" s="3"/>
    </row>
    <row r="66" spans="1:5" x14ac:dyDescent="0.25">
      <c r="A66" t="s">
        <v>16</v>
      </c>
      <c r="B66" s="12">
        <f>+B64</f>
        <v>60</v>
      </c>
      <c r="E66" s="3"/>
    </row>
    <row r="67" spans="1:5" x14ac:dyDescent="0.25">
      <c r="A67" t="s">
        <v>17</v>
      </c>
      <c r="B67" s="3">
        <f>+H24</f>
        <v>0</v>
      </c>
      <c r="E67" s="3"/>
    </row>
    <row r="68" spans="1:5" x14ac:dyDescent="0.25">
      <c r="A68" t="s">
        <v>18</v>
      </c>
      <c r="B68" s="12">
        <f>+H24-H22</f>
        <v>-10</v>
      </c>
      <c r="E68" s="3"/>
    </row>
    <row r="69" spans="1:5" x14ac:dyDescent="0.25">
      <c r="A69" t="s">
        <v>19</v>
      </c>
      <c r="B69" s="20">
        <f>+B71</f>
        <v>50</v>
      </c>
      <c r="E69" s="3"/>
    </row>
    <row r="70" spans="1:5" x14ac:dyDescent="0.25">
      <c r="B70" s="3"/>
      <c r="E70" s="3"/>
    </row>
    <row r="71" spans="1:5" x14ac:dyDescent="0.25">
      <c r="A71" t="s">
        <v>20</v>
      </c>
      <c r="B71" s="20">
        <f>+C73-B72</f>
        <v>50</v>
      </c>
    </row>
    <row r="72" spans="1:5" x14ac:dyDescent="0.25">
      <c r="A72" s="4" t="s">
        <v>22</v>
      </c>
      <c r="B72" s="3">
        <f>-B68</f>
        <v>10</v>
      </c>
      <c r="C72" s="3"/>
    </row>
    <row r="73" spans="1:5" x14ac:dyDescent="0.25">
      <c r="A73" s="4" t="s">
        <v>21</v>
      </c>
      <c r="C73" s="3">
        <f>+B66</f>
        <v>60</v>
      </c>
    </row>
  </sheetData>
  <mergeCells count="6">
    <mergeCell ref="A1:I1"/>
    <mergeCell ref="C15:E15"/>
    <mergeCell ref="G17:H17"/>
    <mergeCell ref="C39:E39"/>
    <mergeCell ref="C58:E58"/>
    <mergeCell ref="A2:I2"/>
  </mergeCells>
  <pageMargins left="0.7" right="0.7" top="0.75" bottom="0.75" header="0.3" footer="0.3"/>
  <pageSetup orientation="portrait" r:id="rId1"/>
</worksheet>
</file>

<file path=docMetadata/LabelInfo.xml><?xml version="1.0" encoding="utf-8"?>
<clbl:labelList xmlns:clbl="http://schemas.microsoft.com/office/2020/mipLabelMetadata">
  <clbl:label id="{5356cb1e-6d86-4dae-a983-fa46a00b040a}" enabled="1" method="Standard" siteId="{4881a8fa-b252-4912-b93a-7806c41bbe91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Permanent</vt:lpstr>
    </vt:vector>
  </TitlesOfParts>
  <Company>Concordia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Eduardo Scarpin</dc:creator>
  <cp:lastModifiedBy>Jorge Eduardo Scarpin</cp:lastModifiedBy>
  <dcterms:created xsi:type="dcterms:W3CDTF">2020-10-08T01:22:56Z</dcterms:created>
  <dcterms:modified xsi:type="dcterms:W3CDTF">2025-10-20T19:52:51Z</dcterms:modified>
</cp:coreProperties>
</file>